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3065" activeTab="7"/>
  </bookViews>
  <sheets>
    <sheet name="夏茂镇" sheetId="1" r:id="rId1"/>
    <sheet name="黄埠乡" sheetId="2" r:id="rId2"/>
    <sheet name="黄坊乡" sheetId="3" r:id="rId3"/>
    <sheet name="均口镇" sheetId="4" r:id="rId4"/>
    <sheet name="客坊乡" sheetId="5" r:id="rId5"/>
    <sheet name="溪口镇" sheetId="6" r:id="rId6"/>
    <sheet name="溪源乡" sheetId="7" r:id="rId7"/>
    <sheet name="里心镇" sheetId="8" r:id="rId8"/>
  </sheets>
  <externalReferences>
    <externalReference r:id="rId9"/>
    <externalReference r:id="rId10"/>
  </externalReferences>
  <definedNames>
    <definedName name="aa">'[1]      '!$C$39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<sst xmlns="http://schemas.openxmlformats.org/spreadsheetml/2006/main" count="1248" uniqueCount="361">
  <si>
    <t>2026年沙县区夏茂镇高标准农田建设项目主要建设任务投资及预期效益情况表</t>
  </si>
  <si>
    <t>项目建设工程及措施</t>
  </si>
  <si>
    <t>建设地点（夏茂镇）</t>
  </si>
  <si>
    <r>
      <rPr>
        <sz val="10"/>
        <rFont val="宋体"/>
        <charset val="134"/>
      </rPr>
      <t>建设性质</t>
    </r>
    <r>
      <rPr>
        <sz val="10"/>
        <rFont val="宋体"/>
        <charset val="134"/>
      </rPr>
      <t>(</t>
    </r>
    <r>
      <rPr>
        <sz val="10"/>
        <rFont val="宋体"/>
        <charset val="134"/>
      </rPr>
      <t>新、改、重建</t>
    </r>
    <r>
      <rPr>
        <sz val="10"/>
        <rFont val="宋体"/>
        <charset val="134"/>
      </rPr>
      <t>)</t>
    </r>
  </si>
  <si>
    <t>工程结构</t>
  </si>
  <si>
    <t>建设规模</t>
  </si>
  <si>
    <t>计划投资（万元）</t>
  </si>
  <si>
    <t>主要建设内容说明</t>
  </si>
  <si>
    <t>备注</t>
  </si>
  <si>
    <t>小计</t>
  </si>
  <si>
    <t>财政资金</t>
  </si>
  <si>
    <t>补建资金</t>
  </si>
  <si>
    <t>合计</t>
  </si>
  <si>
    <t>-</t>
  </si>
  <si>
    <r>
      <rPr>
        <sz val="10"/>
        <rFont val="宋体"/>
        <charset val="134"/>
      </rPr>
      <t>4504</t>
    </r>
    <r>
      <rPr>
        <sz val="10"/>
        <rFont val="宋体"/>
        <charset val="134"/>
      </rPr>
      <t>亩</t>
    </r>
  </si>
  <si>
    <r>
      <rPr>
        <sz val="10"/>
        <rFont val="宋体"/>
        <charset val="134"/>
      </rPr>
      <t>新建</t>
    </r>
    <r>
      <rPr>
        <sz val="10"/>
        <rFont val="宋体"/>
        <charset val="134"/>
      </rPr>
      <t>2404</t>
    </r>
    <r>
      <rPr>
        <sz val="10"/>
        <rFont val="宋体"/>
        <charset val="134"/>
      </rPr>
      <t>亩、改造</t>
    </r>
    <r>
      <rPr>
        <sz val="10"/>
        <rFont val="宋体"/>
        <charset val="134"/>
      </rPr>
      <t>2100</t>
    </r>
    <r>
      <rPr>
        <sz val="10"/>
        <rFont val="宋体"/>
        <charset val="134"/>
      </rPr>
      <t>亩</t>
    </r>
  </si>
  <si>
    <t>该项目建成后，年新增粮食34.91万公斤，其它农产10.46万公斤，年新增产值130.35万元，农民年可增加纯收入总额118.76万元。同时，可新增灌溉面积323亩、改善灌溉面积1727亩、可新增除涝面积145亩、改善除涝面积640亩、可新增高效节水灌溉面积765亩。</t>
  </si>
  <si>
    <t>一、田块整治工程</t>
  </si>
  <si>
    <r>
      <rPr>
        <sz val="10"/>
        <rFont val="宋体"/>
        <charset val="134"/>
      </rPr>
      <t>1</t>
    </r>
    <r>
      <rPr>
        <sz val="10"/>
        <rFont val="宋体"/>
        <charset val="134"/>
      </rPr>
      <t>、耕作田块修筑工程</t>
    </r>
  </si>
  <si>
    <r>
      <rPr>
        <sz val="10"/>
        <rFont val="宋体"/>
        <charset val="134"/>
      </rPr>
      <t>95.42</t>
    </r>
    <r>
      <rPr>
        <sz val="10"/>
        <rFont val="宋体"/>
        <charset val="134"/>
      </rPr>
      <t>亩</t>
    </r>
  </si>
  <si>
    <r>
      <rPr>
        <sz val="10"/>
        <rFont val="宋体"/>
        <charset val="134"/>
      </rPr>
      <t>挖、填方量</t>
    </r>
    <r>
      <rPr>
        <sz val="10"/>
        <rFont val="宋体"/>
        <charset val="134"/>
      </rPr>
      <t>30325m</t>
    </r>
    <r>
      <rPr>
        <vertAlign val="superscript"/>
        <sz val="10"/>
        <rFont val="宋体"/>
        <charset val="134"/>
      </rPr>
      <t>3</t>
    </r>
    <r>
      <rPr>
        <sz val="10"/>
        <rFont val="宋体"/>
        <charset val="134"/>
      </rPr>
      <t>；田埂修筑</t>
    </r>
    <r>
      <rPr>
        <sz val="10"/>
        <rFont val="宋体"/>
        <charset val="134"/>
      </rPr>
      <t>736.76m</t>
    </r>
    <r>
      <rPr>
        <vertAlign val="superscript"/>
        <sz val="10"/>
        <rFont val="宋体"/>
        <charset val="134"/>
      </rPr>
      <t>3</t>
    </r>
    <r>
      <rPr>
        <sz val="10"/>
        <rFont val="宋体"/>
        <charset val="134"/>
      </rPr>
      <t>；田坎机械土方夯填</t>
    </r>
    <r>
      <rPr>
        <sz val="10"/>
        <rFont val="宋体"/>
        <charset val="134"/>
      </rPr>
      <t>1920.81m</t>
    </r>
    <r>
      <rPr>
        <vertAlign val="superscript"/>
        <sz val="10"/>
        <rFont val="宋体"/>
        <charset val="134"/>
      </rPr>
      <t>3</t>
    </r>
    <r>
      <rPr>
        <sz val="10"/>
        <rFont val="宋体"/>
        <charset val="134"/>
      </rPr>
      <t>实方</t>
    </r>
  </si>
  <si>
    <r>
      <rPr>
        <sz val="10"/>
        <rFont val="宋体"/>
        <charset val="134"/>
      </rPr>
      <t>2</t>
    </r>
    <r>
      <rPr>
        <sz val="10"/>
        <rFont val="宋体"/>
        <charset val="134"/>
      </rPr>
      <t>、耕作层地力保持工程</t>
    </r>
  </si>
  <si>
    <r>
      <rPr>
        <sz val="10"/>
        <rFont val="宋体"/>
        <charset val="134"/>
      </rPr>
      <t>表土剥离回填</t>
    </r>
    <r>
      <rPr>
        <sz val="10"/>
        <rFont val="宋体"/>
        <charset val="134"/>
      </rPr>
      <t>9546m3</t>
    </r>
    <r>
      <rPr>
        <sz val="10"/>
        <rFont val="宋体"/>
        <charset val="134"/>
      </rPr>
      <t>；人机结合芦苇（含芦苇根）、杂草挖除、清理</t>
    </r>
    <r>
      <rPr>
        <sz val="10"/>
        <rFont val="宋体"/>
        <charset val="134"/>
      </rPr>
      <t>4.65</t>
    </r>
    <r>
      <rPr>
        <sz val="10"/>
        <rFont val="宋体"/>
        <charset val="134"/>
      </rPr>
      <t>亩；挖掘机伐树、挖根</t>
    </r>
    <r>
      <rPr>
        <sz val="10"/>
        <rFont val="宋体"/>
        <charset val="134"/>
      </rPr>
      <t>181</t>
    </r>
    <r>
      <rPr>
        <sz val="10"/>
        <rFont val="宋体"/>
        <charset val="134"/>
      </rPr>
      <t>棵；平整后石子及杂物清理、外运（</t>
    </r>
    <r>
      <rPr>
        <sz val="10"/>
        <rFont val="宋体"/>
        <charset val="134"/>
      </rPr>
      <t>2km</t>
    </r>
    <r>
      <rPr>
        <sz val="10"/>
        <rFont val="宋体"/>
        <charset val="134"/>
      </rPr>
      <t>）</t>
    </r>
    <r>
      <rPr>
        <sz val="10"/>
        <rFont val="宋体"/>
        <charset val="134"/>
      </rPr>
      <t>381.88m</t>
    </r>
    <r>
      <rPr>
        <vertAlign val="superscript"/>
        <sz val="10"/>
        <rFont val="宋体"/>
        <charset val="134"/>
      </rPr>
      <t>3</t>
    </r>
    <r>
      <rPr>
        <sz val="10"/>
        <rFont val="宋体"/>
        <charset val="134"/>
      </rPr>
      <t>；</t>
    </r>
  </si>
  <si>
    <t>二、灌溉和排水工程</t>
  </si>
  <si>
    <r>
      <rPr>
        <sz val="10"/>
        <rFont val="宋体"/>
        <charset val="134"/>
      </rPr>
      <t>1</t>
    </r>
    <r>
      <rPr>
        <sz val="10"/>
        <rFont val="宋体"/>
        <charset val="134"/>
      </rPr>
      <t>、小型拦河坝</t>
    </r>
  </si>
  <si>
    <t>项目区</t>
  </si>
  <si>
    <r>
      <rPr>
        <sz val="10"/>
        <rFont val="宋体"/>
        <charset val="134"/>
      </rPr>
      <t>新</t>
    </r>
    <r>
      <rPr>
        <sz val="10"/>
        <rFont val="宋体"/>
        <charset val="134"/>
      </rPr>
      <t>/</t>
    </r>
    <r>
      <rPr>
        <sz val="10"/>
        <rFont val="宋体"/>
        <charset val="134"/>
      </rPr>
      <t>改建</t>
    </r>
  </si>
  <si>
    <r>
      <rPr>
        <sz val="10"/>
        <rFont val="宋体"/>
        <charset val="134"/>
      </rPr>
      <t>埋石砼</t>
    </r>
    <r>
      <rPr>
        <sz val="10"/>
        <rFont val="宋体"/>
        <charset val="134"/>
      </rPr>
      <t>/</t>
    </r>
    <r>
      <rPr>
        <sz val="10"/>
        <rFont val="宋体"/>
        <charset val="134"/>
      </rPr>
      <t>现浇砼</t>
    </r>
  </si>
  <si>
    <r>
      <rPr>
        <sz val="10"/>
        <rFont val="宋体"/>
        <charset val="134"/>
      </rPr>
      <t>12</t>
    </r>
    <r>
      <rPr>
        <sz val="10"/>
        <rFont val="宋体"/>
        <charset val="134"/>
      </rPr>
      <t>座</t>
    </r>
  </si>
  <si>
    <r>
      <rPr>
        <sz val="10"/>
        <rFont val="宋体"/>
        <charset val="134"/>
      </rPr>
      <t>新建小型拦河坝</t>
    </r>
    <r>
      <rPr>
        <sz val="10"/>
        <rFont val="宋体"/>
        <charset val="134"/>
      </rPr>
      <t>11</t>
    </r>
    <r>
      <rPr>
        <sz val="10"/>
        <rFont val="宋体"/>
        <charset val="134"/>
      </rPr>
      <t>座；改建小型拦河坝</t>
    </r>
    <r>
      <rPr>
        <sz val="10"/>
        <rFont val="宋体"/>
        <charset val="134"/>
      </rPr>
      <t>1</t>
    </r>
    <r>
      <rPr>
        <sz val="10"/>
        <rFont val="宋体"/>
        <charset val="134"/>
      </rPr>
      <t>座</t>
    </r>
  </si>
  <si>
    <r>
      <rPr>
        <sz val="10"/>
        <rFont val="宋体"/>
        <charset val="134"/>
      </rPr>
      <t>2</t>
    </r>
    <r>
      <rPr>
        <sz val="10"/>
        <rFont val="宋体"/>
        <charset val="134"/>
      </rPr>
      <t>、渠道</t>
    </r>
  </si>
  <si>
    <r>
      <rPr>
        <sz val="10"/>
        <rFont val="宋体"/>
        <charset val="134"/>
      </rPr>
      <t>新</t>
    </r>
    <r>
      <rPr>
        <sz val="10"/>
        <rFont val="宋体"/>
        <charset val="134"/>
      </rPr>
      <t>/</t>
    </r>
    <r>
      <rPr>
        <sz val="10"/>
        <rFont val="宋体"/>
        <charset val="134"/>
      </rPr>
      <t>改</t>
    </r>
    <r>
      <rPr>
        <sz val="10"/>
        <rFont val="宋体"/>
        <charset val="134"/>
      </rPr>
      <t>/</t>
    </r>
    <r>
      <rPr>
        <sz val="10"/>
        <rFont val="宋体"/>
        <charset val="134"/>
      </rPr>
      <t>重建</t>
    </r>
  </si>
  <si>
    <t>现浇砼</t>
  </si>
  <si>
    <r>
      <rPr>
        <sz val="10"/>
        <rFont val="宋体"/>
        <charset val="134"/>
      </rPr>
      <t>12.013</t>
    </r>
    <r>
      <rPr>
        <sz val="10"/>
        <rFont val="宋体"/>
        <charset val="134"/>
      </rPr>
      <t>公里</t>
    </r>
  </si>
  <si>
    <r>
      <rPr>
        <sz val="10"/>
        <rFont val="宋体"/>
        <charset val="134"/>
      </rPr>
      <t>新</t>
    </r>
    <r>
      <rPr>
        <sz val="10"/>
        <rFont val="宋体"/>
        <charset val="134"/>
      </rPr>
      <t>/</t>
    </r>
    <r>
      <rPr>
        <sz val="10"/>
        <rFont val="宋体"/>
        <charset val="134"/>
      </rPr>
      <t>改</t>
    </r>
    <r>
      <rPr>
        <sz val="10"/>
        <rFont val="宋体"/>
        <charset val="134"/>
      </rPr>
      <t>/</t>
    </r>
    <r>
      <rPr>
        <sz val="10"/>
        <rFont val="宋体"/>
        <charset val="134"/>
      </rPr>
      <t>重建农渠</t>
    </r>
    <r>
      <rPr>
        <sz val="10"/>
        <rFont val="宋体"/>
        <charset val="134"/>
      </rPr>
      <t>41</t>
    </r>
    <r>
      <rPr>
        <sz val="10"/>
        <rFont val="宋体"/>
        <charset val="134"/>
      </rPr>
      <t>条，总长</t>
    </r>
    <r>
      <rPr>
        <sz val="10"/>
        <rFont val="宋体"/>
        <charset val="134"/>
      </rPr>
      <t>12013</t>
    </r>
    <r>
      <rPr>
        <sz val="10"/>
        <rFont val="宋体"/>
        <charset val="134"/>
      </rPr>
      <t>米</t>
    </r>
  </si>
  <si>
    <r>
      <rPr>
        <sz val="10"/>
        <rFont val="宋体"/>
        <charset val="134"/>
      </rPr>
      <t>3</t>
    </r>
    <r>
      <rPr>
        <sz val="10"/>
        <rFont val="宋体"/>
        <charset val="134"/>
      </rPr>
      <t>、管道</t>
    </r>
  </si>
  <si>
    <t>新建</t>
  </si>
  <si>
    <r>
      <rPr>
        <sz val="10"/>
        <rFont val="宋体"/>
        <charset val="134"/>
      </rPr>
      <t>PE</t>
    </r>
    <r>
      <rPr>
        <sz val="10"/>
        <rFont val="宋体"/>
        <charset val="134"/>
      </rPr>
      <t>管</t>
    </r>
  </si>
  <si>
    <r>
      <rPr>
        <sz val="10"/>
        <rFont val="宋体"/>
        <charset val="134"/>
      </rPr>
      <t>0.081</t>
    </r>
    <r>
      <rPr>
        <sz val="10"/>
        <rFont val="宋体"/>
        <charset val="134"/>
      </rPr>
      <t>公里</t>
    </r>
  </si>
  <si>
    <r>
      <rPr>
        <sz val="10"/>
        <rFont val="宋体"/>
        <charset val="134"/>
      </rPr>
      <t>新建管道</t>
    </r>
    <r>
      <rPr>
        <sz val="10"/>
        <rFont val="宋体"/>
        <charset val="134"/>
      </rPr>
      <t>8</t>
    </r>
    <r>
      <rPr>
        <sz val="10"/>
        <rFont val="宋体"/>
        <charset val="134"/>
      </rPr>
      <t>条，总长</t>
    </r>
    <r>
      <rPr>
        <sz val="10"/>
        <rFont val="宋体"/>
        <charset val="134"/>
      </rPr>
      <t>81</t>
    </r>
    <r>
      <rPr>
        <sz val="10"/>
        <rFont val="宋体"/>
        <charset val="134"/>
      </rPr>
      <t>米</t>
    </r>
  </si>
  <si>
    <r>
      <rPr>
        <sz val="10"/>
        <rFont val="宋体"/>
        <charset val="134"/>
      </rPr>
      <t>4</t>
    </r>
    <r>
      <rPr>
        <sz val="10"/>
        <rFont val="宋体"/>
        <charset val="134"/>
      </rPr>
      <t>、配套渠系建筑物</t>
    </r>
  </si>
  <si>
    <r>
      <rPr>
        <sz val="10"/>
        <rFont val="宋体"/>
        <charset val="134"/>
      </rPr>
      <t>新</t>
    </r>
    <r>
      <rPr>
        <sz val="10"/>
        <rFont val="宋体"/>
        <charset val="134"/>
      </rPr>
      <t>/</t>
    </r>
    <r>
      <rPr>
        <sz val="10"/>
        <rFont val="宋体"/>
        <charset val="134"/>
      </rPr>
      <t>重建</t>
    </r>
  </si>
  <si>
    <r>
      <rPr>
        <sz val="10"/>
        <rFont val="宋体"/>
        <charset val="134"/>
      </rPr>
      <t>跌水</t>
    </r>
    <r>
      <rPr>
        <sz val="10"/>
        <rFont val="宋体"/>
        <charset val="134"/>
      </rPr>
      <t>19</t>
    </r>
    <r>
      <rPr>
        <sz val="10"/>
        <rFont val="宋体"/>
        <charset val="134"/>
      </rPr>
      <t>座、进、出水口</t>
    </r>
    <r>
      <rPr>
        <sz val="10"/>
        <rFont val="宋体"/>
        <charset val="134"/>
      </rPr>
      <t>330</t>
    </r>
    <r>
      <rPr>
        <sz val="10"/>
        <rFont val="宋体"/>
        <charset val="134"/>
      </rPr>
      <t>个、水位尺</t>
    </r>
    <r>
      <rPr>
        <sz val="10"/>
        <rFont val="宋体"/>
        <charset val="134"/>
      </rPr>
      <t>11</t>
    </r>
    <r>
      <rPr>
        <sz val="10"/>
        <rFont val="宋体"/>
        <charset val="134"/>
      </rPr>
      <t>个、过渠盖板</t>
    </r>
    <r>
      <rPr>
        <sz val="10"/>
        <rFont val="宋体"/>
        <charset val="134"/>
      </rPr>
      <t>16</t>
    </r>
    <r>
      <rPr>
        <sz val="10"/>
        <rFont val="宋体"/>
        <charset val="134"/>
      </rPr>
      <t>座、排水涵管</t>
    </r>
    <r>
      <rPr>
        <sz val="10"/>
        <rFont val="宋体"/>
        <charset val="134"/>
      </rPr>
      <t>373</t>
    </r>
    <r>
      <rPr>
        <sz val="10"/>
        <rFont val="宋体"/>
        <charset val="134"/>
      </rPr>
      <t>米、排水涵洞</t>
    </r>
    <r>
      <rPr>
        <sz val="10"/>
        <rFont val="宋体"/>
        <charset val="134"/>
      </rPr>
      <t>3</t>
    </r>
    <r>
      <rPr>
        <sz val="10"/>
        <rFont val="宋体"/>
        <charset val="134"/>
      </rPr>
      <t>座、道路涵洞</t>
    </r>
    <r>
      <rPr>
        <sz val="10"/>
        <rFont val="宋体"/>
        <charset val="134"/>
      </rPr>
      <t>1</t>
    </r>
    <r>
      <rPr>
        <sz val="10"/>
        <rFont val="宋体"/>
        <charset val="134"/>
      </rPr>
      <t>座</t>
    </r>
  </si>
  <si>
    <t>三、田间道路工程</t>
  </si>
  <si>
    <r>
      <rPr>
        <sz val="10"/>
        <rFont val="宋体"/>
        <charset val="134"/>
      </rPr>
      <t>1</t>
    </r>
    <r>
      <rPr>
        <sz val="10"/>
        <rFont val="宋体"/>
        <charset val="134"/>
      </rPr>
      <t>、田间道</t>
    </r>
  </si>
  <si>
    <t>改建</t>
  </si>
  <si>
    <r>
      <rPr>
        <sz val="10"/>
        <rFont val="宋体"/>
        <charset val="134"/>
      </rPr>
      <t>12.618</t>
    </r>
    <r>
      <rPr>
        <sz val="10"/>
        <rFont val="宋体"/>
        <charset val="134"/>
      </rPr>
      <t>公里</t>
    </r>
  </si>
  <si>
    <r>
      <rPr>
        <sz val="10"/>
        <rFont val="宋体"/>
        <charset val="134"/>
      </rPr>
      <t>改建现浇砼田间道</t>
    </r>
    <r>
      <rPr>
        <sz val="10"/>
        <rFont val="宋体"/>
        <charset val="134"/>
      </rPr>
      <t>36</t>
    </r>
    <r>
      <rPr>
        <sz val="10"/>
        <rFont val="宋体"/>
        <charset val="134"/>
      </rPr>
      <t>条，总长</t>
    </r>
    <r>
      <rPr>
        <sz val="10"/>
        <rFont val="宋体"/>
        <charset val="134"/>
      </rPr>
      <t>12618</t>
    </r>
    <r>
      <rPr>
        <sz val="10"/>
        <rFont val="宋体"/>
        <charset val="134"/>
      </rPr>
      <t>米；配套路边沟</t>
    </r>
    <r>
      <rPr>
        <sz val="10"/>
        <rFont val="宋体"/>
        <charset val="134"/>
      </rPr>
      <t>3</t>
    </r>
    <r>
      <rPr>
        <sz val="10"/>
        <rFont val="宋体"/>
        <charset val="134"/>
      </rPr>
      <t>条，总长</t>
    </r>
    <r>
      <rPr>
        <sz val="10"/>
        <rFont val="宋体"/>
        <charset val="134"/>
      </rPr>
      <t>244</t>
    </r>
    <r>
      <rPr>
        <sz val="10"/>
        <rFont val="宋体"/>
        <charset val="134"/>
      </rPr>
      <t>米</t>
    </r>
  </si>
  <si>
    <r>
      <rPr>
        <sz val="10"/>
        <rFont val="宋体"/>
        <charset val="134"/>
      </rPr>
      <t>2</t>
    </r>
    <r>
      <rPr>
        <sz val="10"/>
        <rFont val="宋体"/>
        <charset val="134"/>
      </rPr>
      <t>、生产路</t>
    </r>
  </si>
  <si>
    <r>
      <rPr>
        <sz val="10"/>
        <rFont val="宋体"/>
        <charset val="134"/>
      </rPr>
      <t>现浇砼</t>
    </r>
    <r>
      <rPr>
        <sz val="10"/>
        <rFont val="宋体"/>
        <charset val="134"/>
      </rPr>
      <t>/</t>
    </r>
    <r>
      <rPr>
        <sz val="10"/>
        <rFont val="宋体"/>
        <charset val="134"/>
      </rPr>
      <t>砂碎石</t>
    </r>
  </si>
  <si>
    <r>
      <rPr>
        <sz val="10"/>
        <rFont val="宋体"/>
        <charset val="134"/>
      </rPr>
      <t>9.634</t>
    </r>
    <r>
      <rPr>
        <sz val="10"/>
        <rFont val="宋体"/>
        <charset val="134"/>
      </rPr>
      <t>公里</t>
    </r>
  </si>
  <si>
    <r>
      <rPr>
        <sz val="10"/>
        <rFont val="宋体"/>
        <charset val="134"/>
      </rPr>
      <t>改建现浇砼生产路</t>
    </r>
    <r>
      <rPr>
        <sz val="10"/>
        <rFont val="宋体"/>
        <charset val="134"/>
      </rPr>
      <t>22</t>
    </r>
    <r>
      <rPr>
        <sz val="10"/>
        <rFont val="宋体"/>
        <charset val="134"/>
      </rPr>
      <t>条，总长</t>
    </r>
    <r>
      <rPr>
        <sz val="10"/>
        <rFont val="宋体"/>
        <charset val="134"/>
      </rPr>
      <t>7327</t>
    </r>
    <r>
      <rPr>
        <sz val="10"/>
        <rFont val="宋体"/>
        <charset val="134"/>
      </rPr>
      <t>米；改建砂碎石生产路</t>
    </r>
    <r>
      <rPr>
        <sz val="10"/>
        <rFont val="宋体"/>
        <charset val="134"/>
      </rPr>
      <t>4</t>
    </r>
    <r>
      <rPr>
        <sz val="10"/>
        <rFont val="宋体"/>
        <charset val="134"/>
      </rPr>
      <t>条，总长</t>
    </r>
    <r>
      <rPr>
        <sz val="10"/>
        <rFont val="宋体"/>
        <charset val="134"/>
      </rPr>
      <t>2307</t>
    </r>
    <r>
      <rPr>
        <sz val="10"/>
        <rFont val="宋体"/>
        <charset val="134"/>
      </rPr>
      <t>米；配套路边沟</t>
    </r>
    <r>
      <rPr>
        <sz val="10"/>
        <rFont val="宋体"/>
        <charset val="134"/>
      </rPr>
      <t>4</t>
    </r>
    <r>
      <rPr>
        <sz val="10"/>
        <rFont val="宋体"/>
        <charset val="134"/>
      </rPr>
      <t>条，总长</t>
    </r>
    <r>
      <rPr>
        <sz val="10"/>
        <rFont val="宋体"/>
        <charset val="134"/>
      </rPr>
      <t>912</t>
    </r>
    <r>
      <rPr>
        <sz val="10"/>
        <rFont val="宋体"/>
        <charset val="134"/>
      </rPr>
      <t>米</t>
    </r>
  </si>
  <si>
    <r>
      <rPr>
        <sz val="10"/>
        <rFont val="宋体"/>
        <charset val="134"/>
      </rPr>
      <t>3</t>
    </r>
    <r>
      <rPr>
        <sz val="10"/>
        <rFont val="宋体"/>
        <charset val="134"/>
      </rPr>
      <t>、道路配套工程</t>
    </r>
  </si>
  <si>
    <r>
      <rPr>
        <sz val="10"/>
        <rFont val="宋体"/>
        <charset val="134"/>
      </rPr>
      <t>错车道</t>
    </r>
    <r>
      <rPr>
        <sz val="10"/>
        <rFont val="宋体"/>
        <charset val="134"/>
      </rPr>
      <t>66</t>
    </r>
    <r>
      <rPr>
        <sz val="10"/>
        <rFont val="宋体"/>
        <charset val="134"/>
      </rPr>
      <t>处；交汇口</t>
    </r>
    <r>
      <rPr>
        <sz val="10"/>
        <rFont val="宋体"/>
        <charset val="134"/>
      </rPr>
      <t>80</t>
    </r>
    <r>
      <rPr>
        <sz val="10"/>
        <rFont val="宋体"/>
        <charset val="134"/>
      </rPr>
      <t>处；回车台</t>
    </r>
    <r>
      <rPr>
        <sz val="10"/>
        <rFont val="宋体"/>
        <charset val="134"/>
      </rPr>
      <t>6</t>
    </r>
    <r>
      <rPr>
        <sz val="10"/>
        <rFont val="宋体"/>
        <charset val="134"/>
      </rPr>
      <t>处；下田坡道</t>
    </r>
    <r>
      <rPr>
        <sz val="10"/>
        <rFont val="宋体"/>
        <charset val="134"/>
      </rPr>
      <t>126</t>
    </r>
    <r>
      <rPr>
        <sz val="10"/>
        <rFont val="宋体"/>
        <charset val="134"/>
      </rPr>
      <t>处</t>
    </r>
  </si>
  <si>
    <t>四、农田防护与生态环境保护工程</t>
  </si>
  <si>
    <r>
      <rPr>
        <sz val="10"/>
        <rFont val="宋体"/>
        <charset val="134"/>
      </rPr>
      <t>1</t>
    </r>
    <r>
      <rPr>
        <sz val="10"/>
        <rFont val="宋体"/>
        <charset val="134"/>
      </rPr>
      <t>、排洪沟</t>
    </r>
  </si>
  <si>
    <r>
      <rPr>
        <sz val="10"/>
        <rFont val="宋体"/>
        <charset val="134"/>
      </rPr>
      <t>现浇砼</t>
    </r>
    <r>
      <rPr>
        <sz val="10"/>
        <rFont val="宋体"/>
        <charset val="134"/>
      </rPr>
      <t>/</t>
    </r>
    <r>
      <rPr>
        <sz val="10"/>
        <rFont val="宋体"/>
        <charset val="134"/>
      </rPr>
      <t>埋石砼</t>
    </r>
  </si>
  <si>
    <r>
      <rPr>
        <sz val="10"/>
        <rFont val="宋体"/>
        <charset val="134"/>
      </rPr>
      <t>0.379</t>
    </r>
    <r>
      <rPr>
        <sz val="10"/>
        <rFont val="宋体"/>
        <charset val="134"/>
      </rPr>
      <t>公里</t>
    </r>
  </si>
  <si>
    <r>
      <rPr>
        <sz val="10"/>
        <rFont val="宋体"/>
        <charset val="134"/>
      </rPr>
      <t>改建排洪沟</t>
    </r>
    <r>
      <rPr>
        <sz val="10"/>
        <rFont val="宋体"/>
        <charset val="134"/>
      </rPr>
      <t>3</t>
    </r>
    <r>
      <rPr>
        <sz val="10"/>
        <rFont val="宋体"/>
        <charset val="134"/>
      </rPr>
      <t>条，总长</t>
    </r>
    <r>
      <rPr>
        <sz val="10"/>
        <rFont val="宋体"/>
        <charset val="134"/>
      </rPr>
      <t>379</t>
    </r>
    <r>
      <rPr>
        <sz val="10"/>
        <rFont val="宋体"/>
        <charset val="134"/>
      </rPr>
      <t>米</t>
    </r>
  </si>
  <si>
    <r>
      <rPr>
        <sz val="10"/>
        <rFont val="宋体"/>
        <charset val="134"/>
      </rPr>
      <t>2</t>
    </r>
    <r>
      <rPr>
        <sz val="10"/>
        <rFont val="宋体"/>
        <charset val="134"/>
      </rPr>
      <t>、护岸</t>
    </r>
  </si>
  <si>
    <t>埋石砼</t>
  </si>
  <si>
    <r>
      <rPr>
        <sz val="10"/>
        <rFont val="宋体"/>
        <charset val="134"/>
      </rPr>
      <t>1.355</t>
    </r>
    <r>
      <rPr>
        <sz val="10"/>
        <rFont val="宋体"/>
        <charset val="134"/>
      </rPr>
      <t>公里</t>
    </r>
  </si>
  <si>
    <r>
      <rPr>
        <sz val="10"/>
        <rFont val="宋体"/>
        <charset val="134"/>
      </rPr>
      <t>新</t>
    </r>
    <r>
      <rPr>
        <sz val="10"/>
        <rFont val="宋体"/>
        <charset val="134"/>
      </rPr>
      <t>/</t>
    </r>
    <r>
      <rPr>
        <sz val="10"/>
        <rFont val="宋体"/>
        <charset val="134"/>
      </rPr>
      <t>重建护岸</t>
    </r>
    <r>
      <rPr>
        <sz val="10"/>
        <rFont val="宋体"/>
        <charset val="134"/>
      </rPr>
      <t>5</t>
    </r>
    <r>
      <rPr>
        <sz val="10"/>
        <rFont val="宋体"/>
        <charset val="134"/>
      </rPr>
      <t>条，总长</t>
    </r>
    <r>
      <rPr>
        <sz val="10"/>
        <rFont val="宋体"/>
        <charset val="134"/>
      </rPr>
      <t>1355</t>
    </r>
    <r>
      <rPr>
        <sz val="10"/>
        <rFont val="宋体"/>
        <charset val="134"/>
      </rPr>
      <t>米</t>
    </r>
  </si>
  <si>
    <t>五、其他工程</t>
  </si>
  <si>
    <r>
      <rPr>
        <sz val="10"/>
        <rFont val="宋体"/>
        <charset val="134"/>
      </rPr>
      <t>1</t>
    </r>
    <r>
      <rPr>
        <sz val="10"/>
        <rFont val="宋体"/>
        <charset val="134"/>
      </rPr>
      <t>、公示牌</t>
    </r>
  </si>
  <si>
    <r>
      <rPr>
        <sz val="10"/>
        <rFont val="宋体"/>
        <charset val="134"/>
      </rPr>
      <t>1</t>
    </r>
    <r>
      <rPr>
        <sz val="10"/>
        <rFont val="宋体"/>
        <charset val="134"/>
      </rPr>
      <t>座</t>
    </r>
  </si>
  <si>
    <r>
      <rPr>
        <sz val="10"/>
        <rFont val="宋体"/>
        <charset val="134"/>
      </rPr>
      <t>新建公示牌</t>
    </r>
    <r>
      <rPr>
        <sz val="10"/>
        <rFont val="宋体"/>
        <charset val="134"/>
      </rPr>
      <t>1</t>
    </r>
    <r>
      <rPr>
        <sz val="10"/>
        <rFont val="宋体"/>
        <charset val="134"/>
      </rPr>
      <t>座</t>
    </r>
  </si>
  <si>
    <t>六、农田地力提升工程</t>
  </si>
  <si>
    <t>—</t>
  </si>
  <si>
    <r>
      <rPr>
        <sz val="10"/>
        <rFont val="宋体"/>
        <charset val="134"/>
      </rPr>
      <t>1</t>
    </r>
    <r>
      <rPr>
        <sz val="10"/>
        <rFont val="宋体"/>
        <charset val="134"/>
      </rPr>
      <t>、排渍沟</t>
    </r>
  </si>
  <si>
    <r>
      <rPr>
        <sz val="10"/>
        <rFont val="宋体"/>
        <charset val="134"/>
      </rPr>
      <t>改</t>
    </r>
    <r>
      <rPr>
        <sz val="10"/>
        <rFont val="宋体"/>
        <charset val="134"/>
      </rPr>
      <t>/</t>
    </r>
    <r>
      <rPr>
        <sz val="10"/>
        <rFont val="宋体"/>
        <charset val="134"/>
      </rPr>
      <t>重建</t>
    </r>
  </si>
  <si>
    <t>干砌块石/埋石砼</t>
  </si>
  <si>
    <r>
      <rPr>
        <sz val="10"/>
        <rFont val="宋体"/>
        <charset val="134"/>
      </rPr>
      <t>1.685</t>
    </r>
    <r>
      <rPr>
        <sz val="10"/>
        <rFont val="宋体"/>
        <charset val="134"/>
      </rPr>
      <t>公里</t>
    </r>
  </si>
  <si>
    <r>
      <rPr>
        <sz val="10"/>
        <rFont val="宋体"/>
        <charset val="134"/>
      </rPr>
      <t>改</t>
    </r>
    <r>
      <rPr>
        <sz val="10"/>
        <rFont val="宋体"/>
        <charset val="134"/>
      </rPr>
      <t>/</t>
    </r>
    <r>
      <rPr>
        <sz val="10"/>
        <rFont val="宋体"/>
        <charset val="134"/>
      </rPr>
      <t>重建排渍沟</t>
    </r>
    <r>
      <rPr>
        <sz val="10"/>
        <rFont val="宋体"/>
        <charset val="134"/>
      </rPr>
      <t>7</t>
    </r>
    <r>
      <rPr>
        <sz val="10"/>
        <rFont val="宋体"/>
        <charset val="134"/>
      </rPr>
      <t>条，总长</t>
    </r>
    <r>
      <rPr>
        <sz val="10"/>
        <rFont val="宋体"/>
        <charset val="134"/>
      </rPr>
      <t>1685</t>
    </r>
    <r>
      <rPr>
        <sz val="10"/>
        <rFont val="宋体"/>
        <charset val="134"/>
      </rPr>
      <t>米</t>
    </r>
  </si>
  <si>
    <t>七、施工专项费用</t>
  </si>
  <si>
    <r>
      <rPr>
        <sz val="10"/>
        <rFont val="宋体"/>
        <charset val="134"/>
      </rPr>
      <t>按田块整治工程、灌溉与排水工程、田间道路工程、农田防护与生态环境保护工程、其他工程、农田地力提升工程之和的</t>
    </r>
    <r>
      <rPr>
        <sz val="10"/>
        <rFont val="宋体"/>
        <charset val="134"/>
      </rPr>
      <t>1.5%</t>
    </r>
    <r>
      <rPr>
        <sz val="10"/>
        <rFont val="宋体"/>
        <charset val="134"/>
      </rPr>
      <t>计取</t>
    </r>
  </si>
  <si>
    <t>八、前期工作费</t>
  </si>
  <si>
    <r>
      <rPr>
        <sz val="10"/>
        <rFont val="宋体"/>
        <charset val="134"/>
      </rPr>
      <t>按不高于（闽农建</t>
    </r>
    <r>
      <rPr>
        <sz val="10"/>
        <rFont val="宋体"/>
        <charset val="134"/>
      </rPr>
      <t>[2025]1</t>
    </r>
    <r>
      <rPr>
        <sz val="10"/>
        <rFont val="宋体"/>
        <charset val="134"/>
      </rPr>
      <t>号）文件规定提取</t>
    </r>
  </si>
  <si>
    <t>九、工程监理费</t>
  </si>
  <si>
    <t>十、项目管理费</t>
  </si>
  <si>
    <t>2026年建宁县黄埠乡高标准农田建设项目主要建设任务投资及预期效益情况表</t>
  </si>
  <si>
    <t>建设地点（黄埠乡）</t>
  </si>
  <si>
    <t>建设性质（新、改、重建及修复</t>
  </si>
  <si>
    <r>
      <rPr>
        <sz val="10"/>
        <rFont val="宋体"/>
        <charset val="134"/>
      </rPr>
      <t>主要建设内容说明</t>
    </r>
    <r>
      <rPr>
        <sz val="10"/>
        <rFont val="宋体"/>
        <charset val="134"/>
      </rPr>
      <t xml:space="preserve"> </t>
    </r>
  </si>
  <si>
    <t>项目预期效益</t>
  </si>
  <si>
    <t>筹资投劳</t>
  </si>
  <si>
    <t>－</t>
  </si>
  <si>
    <r>
      <rPr>
        <sz val="10"/>
        <rFont val="宋体"/>
        <charset val="134"/>
      </rPr>
      <t>3700</t>
    </r>
    <r>
      <rPr>
        <sz val="10"/>
        <rFont val="宋体"/>
        <charset val="134"/>
      </rPr>
      <t>亩</t>
    </r>
  </si>
  <si>
    <r>
      <rPr>
        <sz val="10"/>
        <rFont val="宋体"/>
        <charset val="134"/>
      </rPr>
      <t>项目实施后，预计年新增粮食</t>
    </r>
    <r>
      <rPr>
        <sz val="10"/>
        <rFont val="宋体"/>
        <charset val="134"/>
      </rPr>
      <t>23.46</t>
    </r>
    <r>
      <rPr>
        <sz val="10"/>
        <rFont val="宋体"/>
        <charset val="134"/>
      </rPr>
      <t>万公斤，年新增蔬菜等其他农产品</t>
    </r>
    <r>
      <rPr>
        <sz val="10"/>
        <rFont val="宋体"/>
        <charset val="134"/>
      </rPr>
      <t>31.36</t>
    </r>
    <r>
      <rPr>
        <sz val="10"/>
        <rFont val="宋体"/>
        <charset val="134"/>
      </rPr>
      <t>万公斤。新增种植业产值约</t>
    </r>
    <r>
      <rPr>
        <sz val="10"/>
        <rFont val="宋体"/>
        <charset val="134"/>
      </rPr>
      <t>258.46</t>
    </r>
    <r>
      <rPr>
        <sz val="10"/>
        <rFont val="宋体"/>
        <charset val="134"/>
      </rPr>
      <t>万元，直接受益农户约</t>
    </r>
    <r>
      <rPr>
        <sz val="10"/>
        <rFont val="宋体"/>
        <charset val="134"/>
      </rPr>
      <t>864</t>
    </r>
    <r>
      <rPr>
        <sz val="10"/>
        <rFont val="宋体"/>
        <charset val="134"/>
      </rPr>
      <t>户，直接受益农业人口数约</t>
    </r>
    <r>
      <rPr>
        <sz val="10"/>
        <rFont val="宋体"/>
        <charset val="134"/>
      </rPr>
      <t>3162</t>
    </r>
    <r>
      <rPr>
        <sz val="10"/>
        <rFont val="宋体"/>
        <charset val="134"/>
      </rPr>
      <t>人，受益农民年纯收入增加总额约</t>
    </r>
    <r>
      <rPr>
        <sz val="10"/>
        <rFont val="宋体"/>
        <charset val="134"/>
      </rPr>
      <t>180.92</t>
    </r>
    <r>
      <rPr>
        <sz val="10"/>
        <rFont val="宋体"/>
        <charset val="134"/>
      </rPr>
      <t>万元。同时，可新增和改善输水达标面积</t>
    </r>
    <r>
      <rPr>
        <sz val="10"/>
        <rFont val="宋体"/>
        <charset val="134"/>
      </rPr>
      <t>0.33</t>
    </r>
    <r>
      <rPr>
        <sz val="10"/>
        <rFont val="宋体"/>
        <charset val="134"/>
      </rPr>
      <t>万亩；新增和改善排水达标面积</t>
    </r>
    <r>
      <rPr>
        <sz val="10"/>
        <rFont val="宋体"/>
        <charset val="134"/>
      </rPr>
      <t>0.19</t>
    </r>
    <r>
      <rPr>
        <sz val="10"/>
        <rFont val="宋体"/>
        <charset val="134"/>
      </rPr>
      <t>万亩，预计年节约灌溉用水量达</t>
    </r>
    <r>
      <rPr>
        <sz val="10"/>
        <rFont val="宋体"/>
        <charset val="134"/>
      </rPr>
      <t>37.53</t>
    </r>
    <r>
      <rPr>
        <sz val="10"/>
        <rFont val="宋体"/>
        <charset val="134"/>
      </rPr>
      <t>万立方米。</t>
    </r>
  </si>
  <si>
    <t>一、农田基础设施建设工程</t>
  </si>
  <si>
    <t>（一）田块整治工程</t>
  </si>
  <si>
    <t>98.04亩</t>
  </si>
  <si>
    <r>
      <rPr>
        <sz val="10"/>
        <rFont val="宋体"/>
        <charset val="134"/>
      </rPr>
      <t>3</t>
    </r>
    <r>
      <rPr>
        <sz val="10"/>
        <rFont val="宋体"/>
        <charset val="134"/>
      </rPr>
      <t>、障碍土层消除工程</t>
    </r>
  </si>
  <si>
    <t>（二）灌溉与排水工程</t>
  </si>
  <si>
    <r>
      <rPr>
        <sz val="10"/>
        <rFont val="宋体"/>
        <charset val="134"/>
      </rPr>
      <t>1</t>
    </r>
    <r>
      <rPr>
        <sz val="10"/>
        <rFont val="宋体"/>
        <charset val="134"/>
      </rPr>
      <t>、水源工程</t>
    </r>
  </si>
  <si>
    <r>
      <rPr>
        <sz val="10"/>
        <rFont val="宋体"/>
        <charset val="134"/>
      </rPr>
      <t>3</t>
    </r>
    <r>
      <rPr>
        <sz val="10"/>
        <rFont val="宋体"/>
        <charset val="134"/>
      </rPr>
      <t>座</t>
    </r>
  </si>
  <si>
    <r>
      <rPr>
        <sz val="10"/>
        <rFont val="宋体"/>
        <charset val="134"/>
      </rPr>
      <t>新建拦河坝</t>
    </r>
    <r>
      <rPr>
        <sz val="10"/>
        <rFont val="宋体"/>
        <charset val="134"/>
      </rPr>
      <t>3</t>
    </r>
    <r>
      <rPr>
        <sz val="10"/>
        <rFont val="宋体"/>
        <charset val="134"/>
      </rPr>
      <t>座</t>
    </r>
  </si>
  <si>
    <r>
      <rPr>
        <sz val="10"/>
        <rFont val="宋体"/>
        <charset val="134"/>
      </rPr>
      <t>2</t>
    </r>
    <r>
      <rPr>
        <sz val="10"/>
        <rFont val="宋体"/>
        <charset val="134"/>
      </rPr>
      <t>、输配水工程</t>
    </r>
  </si>
  <si>
    <t>/</t>
  </si>
  <si>
    <r>
      <rPr>
        <sz val="10"/>
        <rFont val="宋体"/>
        <charset val="134"/>
      </rPr>
      <t>12.588</t>
    </r>
    <r>
      <rPr>
        <sz val="10"/>
        <rFont val="宋体"/>
        <charset val="134"/>
      </rPr>
      <t>公里</t>
    </r>
  </si>
  <si>
    <t>修建渠道57条，长12588m</t>
  </si>
  <si>
    <r>
      <rPr>
        <sz val="10"/>
        <rFont val="宋体"/>
        <charset val="134"/>
      </rPr>
      <t>2.1</t>
    </r>
    <r>
      <rPr>
        <sz val="10"/>
        <rFont val="宋体"/>
        <charset val="134"/>
      </rPr>
      <t>农渠</t>
    </r>
  </si>
  <si>
    <r>
      <rPr>
        <sz val="10"/>
        <rFont val="宋体"/>
        <charset val="134"/>
      </rPr>
      <t>0.323</t>
    </r>
    <r>
      <rPr>
        <sz val="10"/>
        <rFont val="宋体"/>
        <charset val="134"/>
      </rPr>
      <t>公里</t>
    </r>
  </si>
  <si>
    <r>
      <rPr>
        <sz val="10"/>
        <rFont val="宋体"/>
        <charset val="134"/>
      </rPr>
      <t>改建农渠2条，长323</t>
    </r>
    <r>
      <rPr>
        <sz val="10"/>
        <rFont val="宋体"/>
        <charset val="134"/>
      </rPr>
      <t>m</t>
    </r>
  </si>
  <si>
    <r>
      <rPr>
        <sz val="10"/>
        <rFont val="宋体"/>
        <charset val="134"/>
      </rPr>
      <t>2.2</t>
    </r>
    <r>
      <rPr>
        <sz val="10"/>
        <rFont val="宋体"/>
        <charset val="134"/>
      </rPr>
      <t>排灌渠</t>
    </r>
  </si>
  <si>
    <r>
      <rPr>
        <sz val="10"/>
        <rFont val="宋体"/>
        <charset val="134"/>
      </rPr>
      <t>重建</t>
    </r>
    <r>
      <rPr>
        <sz val="10"/>
        <rFont val="宋体"/>
        <charset val="134"/>
      </rPr>
      <t>/</t>
    </r>
    <r>
      <rPr>
        <sz val="10"/>
        <rFont val="宋体"/>
        <charset val="134"/>
      </rPr>
      <t>改建</t>
    </r>
  </si>
  <si>
    <r>
      <rPr>
        <sz val="10"/>
        <rFont val="宋体"/>
        <charset val="134"/>
      </rPr>
      <t>12.245</t>
    </r>
    <r>
      <rPr>
        <sz val="10"/>
        <rFont val="宋体"/>
        <charset val="134"/>
      </rPr>
      <t>公里</t>
    </r>
  </si>
  <si>
    <t>新建排灌渠2条，长408m；重建排灌渠27条，长7851m；改建排灌渠25条，长3986m</t>
  </si>
  <si>
    <r>
      <rPr>
        <sz val="10"/>
        <rFont val="宋体"/>
        <charset val="134"/>
      </rPr>
      <t>2.3</t>
    </r>
    <r>
      <rPr>
        <sz val="10"/>
        <rFont val="宋体"/>
        <charset val="134"/>
      </rPr>
      <t>原渠修复</t>
    </r>
  </si>
  <si>
    <t>修复</t>
  </si>
  <si>
    <r>
      <rPr>
        <sz val="10"/>
        <rFont val="宋体"/>
        <charset val="134"/>
      </rPr>
      <t>0.020</t>
    </r>
    <r>
      <rPr>
        <sz val="10"/>
        <rFont val="宋体"/>
        <charset val="134"/>
      </rPr>
      <t>公里</t>
    </r>
  </si>
  <si>
    <r>
      <rPr>
        <sz val="10"/>
        <rFont val="宋体"/>
        <charset val="134"/>
      </rPr>
      <t>原渠修复</t>
    </r>
    <r>
      <rPr>
        <sz val="10"/>
        <rFont val="宋体"/>
        <charset val="134"/>
      </rPr>
      <t>1</t>
    </r>
    <r>
      <rPr>
        <sz val="10"/>
        <rFont val="宋体"/>
        <charset val="134"/>
      </rPr>
      <t>条，长20</t>
    </r>
    <r>
      <rPr>
        <sz val="10"/>
        <rFont val="宋体"/>
        <charset val="134"/>
      </rPr>
      <t>m</t>
    </r>
  </si>
  <si>
    <r>
      <rPr>
        <sz val="10"/>
        <rFont val="宋体"/>
        <charset val="134"/>
      </rPr>
      <t>3</t>
    </r>
    <r>
      <rPr>
        <sz val="10"/>
        <rFont val="宋体"/>
        <charset val="134"/>
      </rPr>
      <t>、排水工程</t>
    </r>
  </si>
  <si>
    <t>干砌块石</t>
  </si>
  <si>
    <r>
      <rPr>
        <sz val="10"/>
        <rFont val="宋体"/>
        <charset val="134"/>
      </rPr>
      <t>0.114</t>
    </r>
    <r>
      <rPr>
        <sz val="10"/>
        <rFont val="宋体"/>
        <charset val="134"/>
      </rPr>
      <t>公里</t>
    </r>
  </si>
  <si>
    <t>改建排渍沟1条，长114m</t>
  </si>
  <si>
    <r>
      <rPr>
        <sz val="10"/>
        <rFont val="宋体"/>
        <charset val="134"/>
      </rPr>
      <t>4</t>
    </r>
    <r>
      <rPr>
        <sz val="10"/>
        <rFont val="宋体"/>
        <charset val="134"/>
      </rPr>
      <t>、渠系建筑物工程</t>
    </r>
  </si>
  <si>
    <t>渠道放水口389个，渠道排水口379个，渠道跌水136个，过沟（渠）盖板180块，过路涵洞147个</t>
  </si>
  <si>
    <t>（三）田间道路工程</t>
  </si>
  <si>
    <r>
      <rPr>
        <sz val="10"/>
        <rFont val="宋体"/>
        <charset val="134"/>
      </rPr>
      <t>17.552</t>
    </r>
    <r>
      <rPr>
        <sz val="10"/>
        <rFont val="宋体"/>
        <charset val="134"/>
      </rPr>
      <t>公里</t>
    </r>
  </si>
  <si>
    <r>
      <rPr>
        <sz val="10"/>
        <rFont val="宋体"/>
        <charset val="134"/>
      </rPr>
      <t>改建田间道62条，长17552</t>
    </r>
    <r>
      <rPr>
        <sz val="10"/>
        <rFont val="宋体"/>
        <charset val="134"/>
      </rPr>
      <t>m</t>
    </r>
  </si>
  <si>
    <r>
      <rPr>
        <sz val="10"/>
        <rFont val="宋体"/>
        <charset val="134"/>
      </rPr>
      <t>2</t>
    </r>
    <r>
      <rPr>
        <sz val="10"/>
        <rFont val="宋体"/>
        <charset val="134"/>
      </rPr>
      <t>、道路配套工程</t>
    </r>
  </si>
  <si>
    <t>回车台46处，错车道74处，喇叭口56处，下田坡道307处</t>
  </si>
  <si>
    <t>（四）农田防护与生态环境保持工程</t>
  </si>
  <si>
    <t xml:space="preserve"> </t>
  </si>
  <si>
    <r>
      <rPr>
        <sz val="10"/>
        <rFont val="宋体"/>
        <charset val="134"/>
      </rPr>
      <t>1</t>
    </r>
    <r>
      <rPr>
        <sz val="10"/>
        <rFont val="宋体"/>
        <charset val="134"/>
      </rPr>
      <t>、岸坡防护工程</t>
    </r>
  </si>
  <si>
    <r>
      <rPr>
        <sz val="10"/>
        <rFont val="宋体"/>
        <charset val="134"/>
      </rPr>
      <t>0.215</t>
    </r>
    <r>
      <rPr>
        <sz val="10"/>
        <rFont val="宋体"/>
        <charset val="134"/>
      </rPr>
      <t>公里</t>
    </r>
  </si>
  <si>
    <r>
      <rPr>
        <sz val="10"/>
        <rFont val="宋体"/>
        <charset val="134"/>
      </rPr>
      <t>新建护岸3条，长215</t>
    </r>
    <r>
      <rPr>
        <sz val="10"/>
        <rFont val="宋体"/>
        <charset val="134"/>
      </rPr>
      <t>m</t>
    </r>
    <r>
      <rPr>
        <sz val="10"/>
        <rFont val="宋体"/>
        <charset val="134"/>
      </rPr>
      <t>；新建下河台阶3</t>
    </r>
  </si>
  <si>
    <r>
      <rPr>
        <sz val="10"/>
        <rFont val="宋体"/>
        <charset val="134"/>
      </rPr>
      <t>2</t>
    </r>
    <r>
      <rPr>
        <sz val="10"/>
        <rFont val="宋体"/>
        <charset val="134"/>
      </rPr>
      <t>、坡面防护工程</t>
    </r>
  </si>
  <si>
    <t>新建/重建</t>
  </si>
  <si>
    <r>
      <rPr>
        <sz val="10"/>
        <rFont val="宋体"/>
        <charset val="134"/>
      </rPr>
      <t>0.395</t>
    </r>
    <r>
      <rPr>
        <sz val="10"/>
        <rFont val="宋体"/>
        <charset val="134"/>
      </rPr>
      <t>公里</t>
    </r>
  </si>
  <si>
    <r>
      <rPr>
        <sz val="10"/>
        <rFont val="宋体"/>
        <charset val="134"/>
      </rPr>
      <t>重建排洪沟3条，长205</t>
    </r>
    <r>
      <rPr>
        <sz val="10"/>
        <rFont val="宋体"/>
        <charset val="134"/>
      </rPr>
      <t>m</t>
    </r>
    <r>
      <rPr>
        <sz val="10"/>
        <rFont val="宋体"/>
        <charset val="134"/>
      </rPr>
      <t>；改建排洪沟</t>
    </r>
    <r>
      <rPr>
        <sz val="10"/>
        <rFont val="宋体"/>
        <charset val="134"/>
      </rPr>
      <t>2</t>
    </r>
    <r>
      <rPr>
        <sz val="10"/>
        <rFont val="宋体"/>
        <charset val="134"/>
      </rPr>
      <t>条，长190</t>
    </r>
    <r>
      <rPr>
        <sz val="10"/>
        <rFont val="宋体"/>
        <charset val="134"/>
      </rPr>
      <t>m</t>
    </r>
  </si>
  <si>
    <t>（五）、其他工程</t>
  </si>
  <si>
    <t>二、农田地力提升工程</t>
  </si>
  <si>
    <t>（一）土壤培肥工程</t>
  </si>
  <si>
    <r>
      <rPr>
        <sz val="10"/>
        <rFont val="宋体"/>
        <charset val="134"/>
      </rPr>
      <t>1</t>
    </r>
    <r>
      <rPr>
        <sz val="10"/>
        <rFont val="宋体"/>
        <charset val="134"/>
      </rPr>
      <t>、地力培肥</t>
    </r>
  </si>
  <si>
    <r>
      <rPr>
        <sz val="10"/>
        <rFont val="宋体"/>
        <charset val="134"/>
      </rPr>
      <t>1313.94</t>
    </r>
    <r>
      <rPr>
        <sz val="10"/>
        <rFont val="宋体"/>
        <charset val="134"/>
      </rPr>
      <t>亩</t>
    </r>
  </si>
  <si>
    <t>三、施工专项费用</t>
  </si>
  <si>
    <r>
      <rPr>
        <sz val="10"/>
        <rFont val="宋体"/>
        <charset val="134"/>
      </rPr>
      <t>1</t>
    </r>
    <r>
      <rPr>
        <sz val="10"/>
        <rFont val="宋体"/>
        <charset val="134"/>
      </rPr>
      <t>、安全生产措施费</t>
    </r>
  </si>
  <si>
    <r>
      <rPr>
        <sz val="10"/>
        <rFont val="宋体"/>
        <charset val="134"/>
      </rPr>
      <t>　按工程施工费的</t>
    </r>
    <r>
      <rPr>
        <sz val="10"/>
        <rFont val="宋体"/>
        <charset val="134"/>
      </rPr>
      <t>2.5%</t>
    </r>
    <r>
      <rPr>
        <sz val="10"/>
        <rFont val="宋体"/>
        <charset val="134"/>
      </rPr>
      <t>计取</t>
    </r>
  </si>
  <si>
    <t>四、项目管理费</t>
  </si>
  <si>
    <r>
      <rPr>
        <sz val="10"/>
        <rFont val="宋体"/>
        <charset val="134"/>
      </rPr>
      <t>按财政资金的</t>
    </r>
    <r>
      <rPr>
        <sz val="10"/>
        <rFont val="宋体"/>
        <charset val="134"/>
      </rPr>
      <t>3%</t>
    </r>
    <r>
      <rPr>
        <sz val="10"/>
        <rFont val="宋体"/>
        <charset val="134"/>
      </rPr>
      <t>计取</t>
    </r>
  </si>
  <si>
    <t>五、工程监理费</t>
  </si>
  <si>
    <r>
      <rPr>
        <sz val="10"/>
        <rFont val="宋体"/>
        <charset val="134"/>
      </rPr>
      <t>按财政资金的</t>
    </r>
    <r>
      <rPr>
        <sz val="10"/>
        <rFont val="宋体"/>
        <charset val="134"/>
      </rPr>
      <t>2%</t>
    </r>
    <r>
      <rPr>
        <sz val="10"/>
        <rFont val="宋体"/>
        <charset val="134"/>
      </rPr>
      <t>计取</t>
    </r>
  </si>
  <si>
    <t>六、前期工作费</t>
  </si>
  <si>
    <r>
      <rPr>
        <sz val="10"/>
        <rFont val="宋体"/>
        <charset val="134"/>
      </rPr>
      <t>按财政资金的</t>
    </r>
    <r>
      <rPr>
        <sz val="10"/>
        <rFont val="宋体"/>
        <charset val="134"/>
      </rPr>
      <t>5%</t>
    </r>
    <r>
      <rPr>
        <sz val="10"/>
        <rFont val="宋体"/>
        <charset val="134"/>
      </rPr>
      <t>计取</t>
    </r>
  </si>
  <si>
    <t>2026年建宁县黄坊乡高标准农田建设项目（改造提升）主要建设任务投资及预期效益情况表</t>
  </si>
  <si>
    <t>建设地点（黄坊乡）</t>
  </si>
  <si>
    <t>建设性质(新、改、重、扩建及整修)</t>
  </si>
  <si>
    <t>合 计</t>
  </si>
  <si>
    <t>——</t>
  </si>
  <si>
    <t>2001亩</t>
  </si>
  <si>
    <t>该项目建成后，年新增粮食产能16.54万公斤，其它农产品27.62万公斤，年新增产值163.48万元，农民年可增加纯收入总额106.25万元。同时，可改善和新增灌溉面积0.1315万亩，新增和改善除涝面积0.0485万亩，年可节水量24.05万立方米。</t>
  </si>
  <si>
    <t>一、农田地力提升工程</t>
  </si>
  <si>
    <t>占财政投入资金的5%。</t>
  </si>
  <si>
    <t>1、土壤培肥工程</t>
  </si>
  <si>
    <t>1501亩</t>
  </si>
  <si>
    <t>实施有机肥1501亩。占财政投入资金的5%。</t>
  </si>
  <si>
    <t>二、灌溉与排水工程</t>
  </si>
  <si>
    <t>1、水源工程</t>
  </si>
  <si>
    <t>2座</t>
  </si>
  <si>
    <t>修建小型拦河坝2座。</t>
  </si>
  <si>
    <t>2、输配水工程</t>
  </si>
  <si>
    <t>新建/改建/重建</t>
  </si>
  <si>
    <t>10.725公里</t>
  </si>
  <si>
    <t>修建渠道40条，总长10725米。</t>
  </si>
  <si>
    <t>3、渠系建筑物工程</t>
  </si>
  <si>
    <t>跌水102座；放水口272个；巴歇尔槽4座；排水涵管铺设16座；跨渠盖板31处；引水口7座；渡槽1座；农桥1座；排水涵洞6座。</t>
  </si>
  <si>
    <t>1、田间道</t>
  </si>
  <si>
    <t>4.234公里</t>
  </si>
  <si>
    <t>建设田间道18条，总长4234米。</t>
  </si>
  <si>
    <t>2、田间道路附属工程</t>
  </si>
  <si>
    <t>错车道17处；交汇口15处；回车道13处；下田坡道96处。</t>
  </si>
  <si>
    <t>1、岸坡防护工程</t>
  </si>
  <si>
    <t>0.314公里</t>
  </si>
  <si>
    <t>修建护岸5条，总长314米。</t>
  </si>
  <si>
    <t>2、坡面防护工程</t>
  </si>
  <si>
    <t>0.651公里</t>
  </si>
  <si>
    <t>修建排洪沟4条，总长651米。</t>
  </si>
  <si>
    <t>1、项目公示牌</t>
  </si>
  <si>
    <t>1座</t>
  </si>
  <si>
    <t>新建项目公示牌1座。</t>
  </si>
  <si>
    <t>六、施工导流工程</t>
  </si>
  <si>
    <t>1、施工导流工程</t>
  </si>
  <si>
    <t>主要建设内容包括施工围堰及抽水台班。</t>
  </si>
  <si>
    <t>七、施工专项工程</t>
  </si>
  <si>
    <t>1、安全生产措施费</t>
  </si>
  <si>
    <t>按工程建安工作量投资之和的2.5%计算。</t>
  </si>
  <si>
    <t>八、其他工作及措施</t>
  </si>
  <si>
    <t>1、项目管理费</t>
  </si>
  <si>
    <t>计算基数为财政资金，单个项目财政投入资金1500万元以下的，按不高于3%据实列支；单个项目超过1500万元的，超过部分按不高于1%据实列支</t>
  </si>
  <si>
    <t>2、工程监理费</t>
  </si>
  <si>
    <t>计算基数为财政资金，按财政投入资金的2%计提</t>
  </si>
  <si>
    <t>3、前期工作费</t>
  </si>
  <si>
    <t>计算基数为财政资金，按财政投入资金的5%计提</t>
  </si>
  <si>
    <t>2026年建宁县均口镇高标准农田建设项目（改造提升）主要建设任务投资及预期效益情况表</t>
  </si>
  <si>
    <t>建设地点（均口镇）</t>
  </si>
  <si>
    <r>
      <rPr>
        <sz val="10"/>
        <rFont val="宋体"/>
        <charset val="134"/>
      </rPr>
      <t>2000</t>
    </r>
    <r>
      <rPr>
        <sz val="10"/>
        <rFont val="宋体"/>
        <charset val="134"/>
      </rPr>
      <t>亩</t>
    </r>
  </si>
  <si>
    <t>项目实施后，预计年新增粮食12.58万公斤，年新增蔬菜等其他农产品9.75万公斤。新增种植业产值约114.71万元，直接受益农户约552户，直接受益农业人口数约1866人，受益农民年纯收入增加总额约80.30万元。同时，可新增和改善输水达标面积0.16万亩；新增和改善排水达标面积0.09万亩，预计年节约灌溉用水量达28.2万立方米。</t>
  </si>
  <si>
    <t>（一）、田块整治工程</t>
  </si>
  <si>
    <t>18.37亩</t>
  </si>
  <si>
    <t>（二）、灌溉与排水工程</t>
  </si>
  <si>
    <t>新建拦河坝3座</t>
  </si>
  <si>
    <r>
      <rPr>
        <sz val="10"/>
        <rFont val="宋体"/>
        <charset val="134"/>
      </rPr>
      <t>7.372</t>
    </r>
    <r>
      <rPr>
        <sz val="10"/>
        <rFont val="宋体"/>
        <charset val="134"/>
      </rPr>
      <t>公里</t>
    </r>
  </si>
  <si>
    <r>
      <rPr>
        <sz val="10"/>
        <rFont val="宋体"/>
        <charset val="134"/>
      </rPr>
      <t>1.201</t>
    </r>
    <r>
      <rPr>
        <sz val="10"/>
        <rFont val="宋体"/>
        <charset val="134"/>
      </rPr>
      <t>公里</t>
    </r>
  </si>
  <si>
    <r>
      <rPr>
        <sz val="10"/>
        <rFont val="宋体"/>
        <charset val="134"/>
      </rPr>
      <t>改建农渠5条，长1201</t>
    </r>
    <r>
      <rPr>
        <sz val="10"/>
        <rFont val="宋体"/>
        <charset val="134"/>
      </rPr>
      <t>m</t>
    </r>
  </si>
  <si>
    <r>
      <rPr>
        <sz val="10"/>
        <rFont val="宋体"/>
        <charset val="134"/>
      </rPr>
      <t>6.171</t>
    </r>
    <r>
      <rPr>
        <sz val="10"/>
        <rFont val="宋体"/>
        <charset val="134"/>
      </rPr>
      <t>公里</t>
    </r>
  </si>
  <si>
    <t>重建排灌渠2条，长382m；改建排灌渠22条，长5789m</t>
  </si>
  <si>
    <r>
      <rPr>
        <sz val="10"/>
        <rFont val="宋体"/>
        <charset val="134"/>
      </rPr>
      <t>2.3</t>
    </r>
    <r>
      <rPr>
        <sz val="10"/>
        <rFont val="宋体"/>
        <charset val="134"/>
      </rPr>
      <t>管道</t>
    </r>
  </si>
  <si>
    <t>DE160PE管</t>
  </si>
  <si>
    <r>
      <rPr>
        <sz val="10"/>
        <rFont val="宋体"/>
        <charset val="134"/>
      </rPr>
      <t>0.406</t>
    </r>
    <r>
      <rPr>
        <sz val="10"/>
        <rFont val="宋体"/>
        <charset val="134"/>
      </rPr>
      <t>公里</t>
    </r>
  </si>
  <si>
    <t>新建DE160PE引水管1条，长406米</t>
  </si>
  <si>
    <r>
      <rPr>
        <sz val="10"/>
        <rFont val="宋体"/>
        <charset val="134"/>
      </rPr>
      <t>3</t>
    </r>
    <r>
      <rPr>
        <sz val="10"/>
        <rFont val="宋体"/>
        <charset val="134"/>
      </rPr>
      <t>、渠系建筑物工程</t>
    </r>
  </si>
  <si>
    <t>渠道放水口234个，渠道排水口195个，渠道跌水80个，过沟（渠）盖板88块，过路涵洞55个，农桥1座，量水尺6个，管道进水池1个</t>
  </si>
  <si>
    <t>（三）、田间道路工程</t>
  </si>
  <si>
    <r>
      <rPr>
        <sz val="10"/>
        <rFont val="宋体"/>
        <charset val="134"/>
      </rPr>
      <t>9.923</t>
    </r>
    <r>
      <rPr>
        <sz val="10"/>
        <rFont val="宋体"/>
        <charset val="134"/>
      </rPr>
      <t>公里</t>
    </r>
  </si>
  <si>
    <r>
      <rPr>
        <sz val="10"/>
        <rFont val="宋体"/>
        <charset val="134"/>
      </rPr>
      <t>改建田间道34条，长9923</t>
    </r>
    <r>
      <rPr>
        <sz val="10"/>
        <rFont val="宋体"/>
        <charset val="134"/>
      </rPr>
      <t>m</t>
    </r>
  </si>
  <si>
    <t>回车台21处，错车道34处，喇叭口41处，下田坡道74处</t>
  </si>
  <si>
    <t>（四）、农田防护与生态环境保持工程</t>
  </si>
  <si>
    <r>
      <rPr>
        <sz val="10"/>
        <rFont val="宋体"/>
        <charset val="134"/>
      </rPr>
      <t>0.049</t>
    </r>
    <r>
      <rPr>
        <sz val="10"/>
        <rFont val="宋体"/>
        <charset val="134"/>
      </rPr>
      <t>公里</t>
    </r>
  </si>
  <si>
    <r>
      <rPr>
        <sz val="10"/>
        <rFont val="宋体"/>
        <charset val="134"/>
      </rPr>
      <t>新建护岸1条，长49</t>
    </r>
    <r>
      <rPr>
        <sz val="10"/>
        <rFont val="宋体"/>
        <charset val="134"/>
      </rPr>
      <t>m</t>
    </r>
    <r>
      <rPr>
        <sz val="10"/>
        <rFont val="宋体"/>
        <charset val="134"/>
      </rPr>
      <t>；新建下河台阶1个</t>
    </r>
  </si>
  <si>
    <r>
      <rPr>
        <sz val="10"/>
        <rFont val="宋体"/>
        <charset val="134"/>
      </rPr>
      <t>0.631</t>
    </r>
    <r>
      <rPr>
        <sz val="10"/>
        <rFont val="宋体"/>
        <charset val="134"/>
      </rPr>
      <t>公里</t>
    </r>
  </si>
  <si>
    <r>
      <rPr>
        <sz val="10"/>
        <rFont val="宋体"/>
        <charset val="134"/>
      </rPr>
      <t>改建排洪沟2条，长631</t>
    </r>
    <r>
      <rPr>
        <sz val="10"/>
        <rFont val="宋体"/>
        <charset val="134"/>
      </rPr>
      <t>m</t>
    </r>
  </si>
  <si>
    <r>
      <rPr>
        <sz val="10"/>
        <rFont val="宋体"/>
        <charset val="134"/>
      </rPr>
      <t>1</t>
    </r>
    <r>
      <rPr>
        <sz val="10"/>
        <rFont val="宋体"/>
        <charset val="134"/>
      </rPr>
      <t>、土壤培肥工程</t>
    </r>
  </si>
  <si>
    <t>2026年建宁县客坊乡高标准农田建设项目主要建设任务投资及预期效益情况表</t>
  </si>
  <si>
    <t>建设地点（客坊乡）</t>
  </si>
  <si>
    <t xml:space="preserve">主要建设内容说明 </t>
  </si>
  <si>
    <t>3299亩</t>
  </si>
  <si>
    <t>项目实施后，预计年新增粮食15.92万公斤，年新增蔬菜等其他农产品19.84万公斤。新增种植业产值约188.05万元，直接受益农户约732户，直接受益农业人口数约2436人，受益农民年纯收入增加总额约160.23万元。同时，可新增和改善输水达标面积0.31万亩；新增和改善排水达标面积0.16万亩，预计年节约灌溉用水量达75.88万立方米。</t>
  </si>
  <si>
    <t>179.45亩</t>
  </si>
  <si>
    <t>1、耕作田块修筑工程</t>
  </si>
  <si>
    <t>2、耕作层地力保持工程</t>
  </si>
  <si>
    <t>3、障碍土层消除工程</t>
  </si>
  <si>
    <t>(二)灌溉与排水工程</t>
  </si>
  <si>
    <t>新建拦河坝3座，新建蓄水池1座</t>
  </si>
  <si>
    <t>1.1拦河坝</t>
  </si>
  <si>
    <t>3座</t>
  </si>
  <si>
    <t>1.2蓄水池</t>
  </si>
  <si>
    <t>新建蓄水池1座</t>
  </si>
  <si>
    <t>13.090公里</t>
  </si>
  <si>
    <t>修建渠道49条，长12631m，新建管道3条，长459m</t>
  </si>
  <si>
    <t>2.1农渠</t>
  </si>
  <si>
    <t>重建/改建</t>
  </si>
  <si>
    <t>3.234公里</t>
  </si>
  <si>
    <t>改建农渠5条，长1990m；重建农渠2条，长1244m</t>
  </si>
  <si>
    <t>2.2灌排渠</t>
  </si>
  <si>
    <t>新建/重建/改建</t>
  </si>
  <si>
    <t>9.391公里</t>
  </si>
  <si>
    <t>新建灌排渠2条，长347m；改建灌排渠21条，长3756m；重建灌排渠18条，长5288m</t>
  </si>
  <si>
    <t>2.3原渠修复</t>
  </si>
  <si>
    <t>0.006公里</t>
  </si>
  <si>
    <t>原渠修复1条，长6m</t>
  </si>
  <si>
    <t>2.4管道</t>
  </si>
  <si>
    <t>0.459公里</t>
  </si>
  <si>
    <t>新建DN160PE管道3条，459m</t>
  </si>
  <si>
    <t>渠道放水口395个，渠道排水口291个，渠道跌水135个，过沟（渠）盖板158块，量水尺10个，过路涵洞86个，新建农桥2座，管道进水池3座</t>
  </si>
  <si>
    <t>15.302公里</t>
  </si>
  <si>
    <t>改建田间道55条，长15302m</t>
  </si>
  <si>
    <t>1、生产路</t>
  </si>
  <si>
    <t>0.554公里</t>
  </si>
  <si>
    <t>改建生产路3条，长554m</t>
  </si>
  <si>
    <t>3、道路配套工程</t>
  </si>
  <si>
    <t>新建回车台28处，错车道35处，喇叭口40处，下田坡道118处</t>
  </si>
  <si>
    <t>0.004公里</t>
  </si>
  <si>
    <t>新建挡土墙4.2m</t>
  </si>
  <si>
    <t>改建/修复</t>
  </si>
  <si>
    <t>0.317公里</t>
  </si>
  <si>
    <t>改建排洪沟2条，长285m，修复排洪沟1条，长32m</t>
  </si>
  <si>
    <t>（五）其他工程</t>
  </si>
  <si>
    <t>1、公示牌</t>
  </si>
  <si>
    <t>新建公示牌1座</t>
  </si>
  <si>
    <t>二、施工专项费用</t>
  </si>
  <si>
    <t>按施工费的2.5%计取</t>
  </si>
  <si>
    <t>三、项目管理费</t>
  </si>
  <si>
    <t>按财政资金的3%计取</t>
  </si>
  <si>
    <t>四、工程监理费</t>
  </si>
  <si>
    <t>按财政资金的2%计取</t>
  </si>
  <si>
    <t>五、前期工作费</t>
  </si>
  <si>
    <t>按财政资金的5%计取</t>
  </si>
  <si>
    <t>2026年建宁县溪口镇高标准农田建设项目（改造提升）主要建设任务投资及预期效益情况表</t>
  </si>
  <si>
    <t>建设地点（溪口镇）</t>
  </si>
  <si>
    <t>3000亩</t>
  </si>
  <si>
    <t>该项目建成后，年新增粮食产能27.25万公斤，其它农产品34.85万公斤，年新增产值238.47万元，农民年可增加纯收入总额155.00万元。同时，可改善和新增灌溉面积0.1864万亩，新增和改善除涝面积0.0836万亩，年可节水量45.21万立方米。</t>
  </si>
  <si>
    <t>74.24亩</t>
  </si>
  <si>
    <t>占财政投入资金的1.58%。</t>
  </si>
  <si>
    <t>机械土方平整13555m³；田埂修筑229.43m³；田坎夯实201.37m³实方。</t>
  </si>
  <si>
    <t>表土剥离及表土回填9900m³；保水层压实4949m³实方。</t>
  </si>
  <si>
    <t>占财政投入资金的4.41%。</t>
  </si>
  <si>
    <t>1、土壤改良工程</t>
  </si>
  <si>
    <t>干砌石</t>
  </si>
  <si>
    <t>31亩</t>
  </si>
  <si>
    <t>修建排渍沟2条，总长462米。占财政投入资金的4.41%。</t>
  </si>
  <si>
    <t>三、灌溉与排水工程</t>
  </si>
  <si>
    <t>修建小型拦河坝1座。</t>
  </si>
  <si>
    <t>13.578公里</t>
  </si>
  <si>
    <t>修建渠道55条，总长13578米。</t>
  </si>
  <si>
    <t>3、高效节水灌溉工程</t>
  </si>
  <si>
    <t>PE管</t>
  </si>
  <si>
    <t>50亩</t>
  </si>
  <si>
    <t>修建管道1条，总长430米（配套镇墩3座，渠首放水阀井1座，检修口2座，放水闸井1座，沉砂池1座）。</t>
  </si>
  <si>
    <t>4、排水工程</t>
  </si>
  <si>
    <t>1.123公里</t>
  </si>
  <si>
    <t>修建农沟10条，总长1123米。</t>
  </si>
  <si>
    <t>5、渠系建筑物工程</t>
  </si>
  <si>
    <t>跌水16座；放水口390个；巴歇尔槽3座；排水涵管铺设79座；跨渠盖板95处；引水口5座，农桥1座，灌溉涵洞1座。</t>
  </si>
  <si>
    <t>四、田间道路工程</t>
  </si>
  <si>
    <t>14.806公里</t>
  </si>
  <si>
    <t>建设田间道41条，总长14806米。</t>
  </si>
  <si>
    <t>错车道43处；交汇口29处；回车道6处；下田坡道120处。</t>
  </si>
  <si>
    <t>2026年建宁县溪源乡高标准农田建设项目（改造提升）主要建设任务投资及预期效益情况表</t>
  </si>
  <si>
    <t>建设地点（溪源乡）</t>
  </si>
  <si>
    <t>该项目建成后，年新增粮食产能26.70万公斤，其它农产品36.32万公斤，年新增产值251.94万元，农民年可增加纯收入总额158.72万元。同时，可改善和新增灌溉面积0.2557万亩，新增和改善除涝面积0.0522万亩，年可节水量30.91万立方米。</t>
  </si>
  <si>
    <t>211.63亩</t>
  </si>
  <si>
    <t>人机配合低矮灌木挖除、清理47546.69㎡；机械土方平整30527m³；田埂修筑855.57m³；田坎夯实11200.07m³实方。</t>
  </si>
  <si>
    <t>表土剥离及表土回填21163m³；保水层压实14119m³实方；挖掘机挖树根28636棵。</t>
  </si>
  <si>
    <t>修建小型拦河坝3座。</t>
  </si>
  <si>
    <t>14.673公里</t>
  </si>
  <si>
    <t>修建渠道45条，总长14673米。</t>
  </si>
  <si>
    <t>修建管道2条，总长586米（配套镇墩14座，渠首放水阀井2座，检修口4座，放水闸井8座，Ⅱ型山涧水引水口2座）。</t>
  </si>
  <si>
    <t>1.185公里</t>
  </si>
  <si>
    <t>修建农沟9条，总长1185米。</t>
  </si>
  <si>
    <t>跌水68座；放水口314个；巴歇尔槽12座；排水涵管铺设8座；跨渠盖板1处；Ⅰ型山涧水引水口6座。</t>
  </si>
  <si>
    <t>13.498公里</t>
  </si>
  <si>
    <t>建设田间道39条，总长13498米。</t>
  </si>
  <si>
    <t>错车道14处；交汇口37处；回车道6处；下田坡道76处。</t>
  </si>
  <si>
    <t>0.777公里</t>
  </si>
  <si>
    <t>修建护岸5条，总长777米。</t>
  </si>
  <si>
    <t>2026年建宁县里心镇高标准农田建设项目（改造提升）主要建设任务投资及预期效益情况表</t>
  </si>
  <si>
    <t>建设地点（里心镇）</t>
  </si>
  <si>
    <t>建设性质(新建/改造）</t>
  </si>
  <si>
    <t>5000亩</t>
  </si>
  <si>
    <r>
      <rPr>
        <sz val="10"/>
        <color theme="1"/>
        <rFont val="宋体"/>
        <charset val="134"/>
      </rPr>
      <t>该项目建成后，年可新增粮食16.06万公斤，新增其他农业产量29.26万公斤，新增农业产值244.95万元，农民年可增加纯收入总额216.03万元。可改善灌溉面积551亩；可改善除涝面积1060亩，年可节约水量18.0万m</t>
    </r>
    <r>
      <rPr>
        <vertAlign val="superscript"/>
        <sz val="10"/>
        <color theme="1"/>
        <rFont val="宋体"/>
        <charset val="134"/>
      </rPr>
      <t>3</t>
    </r>
  </si>
  <si>
    <t>145.50亩</t>
  </si>
  <si>
    <t>1、小型拦河坝</t>
  </si>
  <si>
    <t>里心镇</t>
  </si>
  <si>
    <t>新建/改建</t>
  </si>
  <si>
    <t>新建/改建小型拦河坝3座</t>
  </si>
  <si>
    <t>2、衬砌渠道（沟）</t>
  </si>
  <si>
    <t>18.055公里</t>
  </si>
  <si>
    <t>新建/改建明渠53条，长18055米</t>
  </si>
  <si>
    <t>3、排水工程</t>
  </si>
  <si>
    <t>现浇砼/干砌石</t>
  </si>
  <si>
    <t>4.259公里</t>
  </si>
  <si>
    <t>新建/改建农沟24条，长4259米</t>
  </si>
  <si>
    <t>4、配套渠系建筑物</t>
  </si>
  <si>
    <t>农桥2座、跌水18座、放水口487个、过田间道灌溉涵洞7座、排水涵洞7座、排水涵管1座、量水设施15处、跨渠盖板40处</t>
  </si>
  <si>
    <t>1、田间道路</t>
  </si>
  <si>
    <t>23.411公里</t>
  </si>
  <si>
    <t>现浇砼田间道路58条，长23411米</t>
  </si>
  <si>
    <t>2、道路配套工程</t>
  </si>
  <si>
    <t>会车点34处、交汇口135处、回车台42处、下田坡道533处（其中Ⅰ型下田坡道211处，Ⅱ型下田坡道322处）</t>
  </si>
  <si>
    <t>四、农田防护与生态环境保持工程</t>
  </si>
  <si>
    <t>1、护岸</t>
  </si>
  <si>
    <t>0.114公里</t>
  </si>
  <si>
    <t>新建护岸4条，长114米</t>
  </si>
  <si>
    <t>六、施工专项费用</t>
  </si>
  <si>
    <t>七、项目管理费</t>
  </si>
  <si>
    <t>按不高于（闽农建〔2025〕1号）规定提取</t>
  </si>
  <si>
    <t>八、工程监理费</t>
  </si>
  <si>
    <t>九、前期工作费</t>
  </si>
  <si>
    <t>十、土壤培肥费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</si>
</sst>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 numFmtId="179" formatCode="0;\-0;"/>
    <numFmt numFmtId="180" formatCode="0.0_ "/>
  </numFmts>
  <fonts count="30">
    <font>
      <sz val="11"/>
      <color theme="1"/>
      <name val="等线"/>
      <charset val="134"/>
      <scheme val="minor"/>
    </font>
    <font>
      <sz val="19.5"/>
      <color theme="1"/>
      <name val="黑体"/>
      <charset val="134"/>
    </font>
    <font>
      <sz val="10"/>
      <color theme="1"/>
      <name val="宋体"/>
      <charset val="134"/>
    </font>
    <font>
      <sz val="22"/>
      <name val="黑体"/>
      <charset val="134"/>
    </font>
    <font>
      <sz val="10"/>
      <name val="宋体"/>
      <charset val="134"/>
    </font>
    <font>
      <sz val="20.5"/>
      <name val="黑体"/>
      <charset val="134"/>
    </font>
    <font>
      <sz val="21"/>
      <name val="黑体"/>
      <charset val="134"/>
    </font>
    <font>
      <sz val="21.5"/>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vertAlign val="superscript"/>
      <sz val="10"/>
      <name val="宋体"/>
      <charset val="134"/>
    </font>
    <font>
      <vertAlign val="superscript"/>
      <sz val="10"/>
      <color theme="1"/>
      <name val="宋体"/>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5" borderId="12" applyNumberFormat="0" applyAlignment="0" applyProtection="0">
      <alignment vertical="center"/>
    </xf>
    <xf numFmtId="0" fontId="17" fillId="6" borderId="13" applyNumberFormat="0" applyAlignment="0" applyProtection="0">
      <alignment vertical="center"/>
    </xf>
    <xf numFmtId="0" fontId="18" fillId="6" borderId="12" applyNumberFormat="0" applyAlignment="0" applyProtection="0">
      <alignment vertical="center"/>
    </xf>
    <xf numFmtId="0" fontId="19" fillId="7"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alignment vertical="center"/>
    </xf>
    <xf numFmtId="0" fontId="27" fillId="0" borderId="0">
      <alignment vertical="center"/>
    </xf>
  </cellStyleXfs>
  <cellXfs count="64">
    <xf numFmtId="0" fontId="0" fillId="0" borderId="0" xfId="0"/>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indent="1"/>
    </xf>
    <xf numFmtId="177"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indent="1"/>
    </xf>
    <xf numFmtId="178"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79" fontId="4" fillId="0" borderId="1" xfId="0" applyNumberFormat="1" applyFont="1" applyFill="1" applyBorder="1" applyAlignment="1">
      <alignment horizontal="left" vertical="center" wrapText="1"/>
    </xf>
    <xf numFmtId="0" fontId="5" fillId="0" borderId="0" xfId="0" applyFont="1" applyFill="1" applyAlignment="1">
      <alignment horizontal="center" vertical="center"/>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4" fillId="0" borderId="1" xfId="0" applyNumberFormat="1" applyFont="1" applyFill="1" applyBorder="1" applyAlignment="1">
      <alignment horizontal="left"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xf>
    <xf numFmtId="180" fontId="4" fillId="0" borderId="1" xfId="0" applyNumberFormat="1" applyFont="1" applyFill="1" applyBorder="1" applyAlignment="1">
      <alignment horizontal="center" vertical="center" wrapText="1"/>
    </xf>
    <xf numFmtId="180" fontId="4" fillId="0" borderId="6"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180" fontId="4" fillId="2" borderId="1" xfId="0" applyNumberFormat="1" applyFont="1" applyFill="1" applyBorder="1" applyAlignment="1">
      <alignment horizontal="center" vertical="center" wrapText="1"/>
    </xf>
    <xf numFmtId="0" fontId="3" fillId="2" borderId="2" xfId="50" applyFont="1" applyFill="1" applyBorder="1" applyAlignment="1">
      <alignment horizontal="center" vertical="center" wrapText="1"/>
    </xf>
    <xf numFmtId="0" fontId="4" fillId="2" borderId="1" xfId="50" applyFont="1" applyFill="1" applyBorder="1" applyAlignment="1">
      <alignment horizontal="center" vertical="center" wrapText="1"/>
    </xf>
    <xf numFmtId="0" fontId="4" fillId="2" borderId="3" xfId="50" applyFont="1" applyFill="1" applyBorder="1" applyAlignment="1">
      <alignment horizontal="center" vertical="center" wrapText="1"/>
    </xf>
    <xf numFmtId="0" fontId="4" fillId="2" borderId="4" xfId="50" applyFont="1" applyFill="1" applyBorder="1" applyAlignment="1">
      <alignment horizontal="center" vertical="center" wrapText="1"/>
    </xf>
    <xf numFmtId="0" fontId="4" fillId="2" borderId="5" xfId="50" applyFont="1" applyFill="1" applyBorder="1" applyAlignment="1">
      <alignment horizontal="center" vertical="center" wrapText="1"/>
    </xf>
    <xf numFmtId="0" fontId="4" fillId="2" borderId="1" xfId="50" applyFont="1" applyFill="1" applyBorder="1" applyAlignment="1">
      <alignment horizontal="center" vertical="center"/>
    </xf>
    <xf numFmtId="180" fontId="4" fillId="2" borderId="1" xfId="50" applyNumberFormat="1" applyFont="1" applyFill="1" applyBorder="1" applyAlignment="1">
      <alignment horizontal="center" vertical="center" wrapText="1"/>
    </xf>
    <xf numFmtId="177" fontId="4" fillId="2" borderId="1" xfId="50" applyNumberFormat="1" applyFont="1" applyFill="1" applyBorder="1" applyAlignment="1">
      <alignment horizontal="center" vertical="center" wrapText="1"/>
    </xf>
    <xf numFmtId="180" fontId="4" fillId="2" borderId="6" xfId="50" applyNumberFormat="1" applyFont="1" applyFill="1" applyBorder="1" applyAlignment="1">
      <alignment horizontal="center" vertical="center" wrapText="1"/>
    </xf>
    <xf numFmtId="0" fontId="4" fillId="2" borderId="1" xfId="50" applyFont="1" applyFill="1" applyBorder="1" applyAlignment="1">
      <alignment horizontal="left" vertical="center" wrapText="1"/>
    </xf>
    <xf numFmtId="176" fontId="4" fillId="2" borderId="1" xfId="50" applyNumberFormat="1" applyFont="1" applyFill="1" applyBorder="1" applyAlignment="1">
      <alignment horizontal="center" vertical="center" wrapText="1"/>
    </xf>
    <xf numFmtId="0" fontId="4" fillId="2" borderId="1" xfId="50" applyFont="1" applyFill="1" applyBorder="1" applyAlignment="1">
      <alignment horizontal="left" vertical="center"/>
    </xf>
    <xf numFmtId="0" fontId="4" fillId="3" borderId="1" xfId="50" applyNumberFormat="1" applyFont="1" applyFill="1" applyBorder="1" applyAlignment="1" applyProtection="1">
      <alignment horizontal="center" vertical="center" wrapText="1"/>
    </xf>
    <xf numFmtId="0" fontId="6" fillId="0" borderId="0" xfId="0" applyFont="1" applyFill="1" applyAlignment="1">
      <alignment horizontal="center" vertical="center"/>
    </xf>
    <xf numFmtId="0" fontId="4" fillId="0" borderId="1" xfId="0" applyFont="1" applyFill="1" applyBorder="1" applyAlignment="1">
      <alignment horizontal="justify" vertical="center" wrapText="1"/>
    </xf>
    <xf numFmtId="0" fontId="7" fillId="2" borderId="2"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2" borderId="1" xfId="49" applyFont="1" applyFill="1" applyBorder="1" applyAlignment="1">
      <alignment horizontal="center" vertical="center"/>
    </xf>
    <xf numFmtId="180" fontId="4" fillId="2" borderId="1" xfId="49" applyNumberFormat="1" applyFont="1" applyFill="1" applyBorder="1" applyAlignment="1">
      <alignment horizontal="center" vertical="center" wrapText="1"/>
    </xf>
    <xf numFmtId="177" fontId="4" fillId="2" borderId="1" xfId="49" applyNumberFormat="1" applyFont="1" applyFill="1" applyBorder="1" applyAlignment="1">
      <alignment horizontal="center" vertical="center" wrapText="1"/>
    </xf>
    <xf numFmtId="180" fontId="4" fillId="2" borderId="6" xfId="49" applyNumberFormat="1" applyFont="1" applyFill="1" applyBorder="1" applyAlignment="1">
      <alignment horizontal="center" vertical="center" wrapText="1"/>
    </xf>
    <xf numFmtId="0" fontId="4" fillId="2" borderId="1" xfId="49" applyFont="1" applyFill="1" applyBorder="1" applyAlignment="1">
      <alignment horizontal="left" vertical="center" wrapText="1"/>
    </xf>
    <xf numFmtId="176" fontId="4" fillId="2" borderId="1" xfId="49"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49" applyNumberFormat="1" applyFont="1" applyFill="1" applyBorder="1" applyAlignment="1" applyProtection="1">
      <alignment vertical="center" wrapText="1"/>
    </xf>
    <xf numFmtId="0" fontId="4" fillId="0" borderId="1" xfId="49" applyNumberFormat="1" applyFont="1" applyFill="1" applyBorder="1" applyAlignment="1" applyProtection="1">
      <alignment horizontal="center" vertical="center" wrapText="1"/>
    </xf>
    <xf numFmtId="0" fontId="6" fillId="0" borderId="0" xfId="0" applyFont="1" applyFill="1" applyBorder="1" applyAlignment="1">
      <alignment horizontal="center" vertical="center"/>
    </xf>
    <xf numFmtId="177" fontId="4" fillId="0" borderId="6" xfId="0" applyNumberFormat="1" applyFont="1" applyFill="1" applyBorder="1" applyAlignment="1">
      <alignment horizontal="center" vertical="center" wrapText="1"/>
    </xf>
    <xf numFmtId="177" fontId="4" fillId="0" borderId="1" xfId="0" applyNumberFormat="1" applyFont="1" applyFill="1" applyBorder="1" applyAlignment="1">
      <alignment horizontal="left" vertical="center" wrapText="1"/>
    </xf>
    <xf numFmtId="0" fontId="4" fillId="0" borderId="7" xfId="0" applyFont="1" applyFill="1" applyBorder="1" applyAlignment="1">
      <alignment horizontal="justify" vertical="center" wrapText="1"/>
    </xf>
    <xf numFmtId="177" fontId="4" fillId="0" borderId="7" xfId="0" applyNumberFormat="1" applyFont="1" applyFill="1" applyBorder="1" applyAlignment="1">
      <alignment horizontal="center" vertical="center" wrapText="1"/>
    </xf>
    <xf numFmtId="177" fontId="4" fillId="0" borderId="7" xfId="0" applyNumberFormat="1" applyFont="1" applyFill="1" applyBorder="1" applyAlignment="1">
      <alignment horizontal="left" vertical="center" wrapText="1"/>
    </xf>
    <xf numFmtId="177" fontId="4" fillId="0" borderId="8"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externalLink" Target="externalLinks/externalLink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A09\&#30005;&#35805;&#26126;&#32454;&#34920;\&#33487;&#24030;&#65288;&#26080;&#27719;&#24635;,&#21556;&#27743;&#32447;&#36335;&#20462;&#25913;&#65289;\&#24066;&#26412;&#37096;\&#27743;&#33487;&#33487;&#24030;&#26412;&#37096;&#65288;&#20013;&#22830;&#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QQ119\Desktop\2026&#24180;&#24314;&#23425;&#21439;&#23458;&#22346;&#20065;&#39640;&#26631;&#20934;&#20892;&#30000;&#24314;&#35774;&#39033;&#30446;&#65288;&#26032;&#24314;&#21450;&#25913;&#36896;&#25552;&#21319;&#65289;\03&#34920;&#26684;&#21450;&#20854;&#20182;\2026&#24180;&#24314;&#23425;&#21439;&#23458;&#22346;&#20065;&#39640;&#26631;&#20934;&#20892;&#30000;&#24314;&#35774;&#39033;&#30446;&#65288;&#26032;&#24314;&#21450;&#25913;&#36896;&#25552;&#21319;&#65289;&#24037;&#31243;&#37327;&#21450;&#39044;&#31639;&#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      "/>
      <sheetName val="评估结果分类汇总表"/>
      <sheetName val="流动资产汇总表"/>
      <sheetName val="流动资产--货币"/>
      <sheetName val="流动资产--货币 (2)"/>
      <sheetName val="流动资产--货币 (3)"/>
      <sheetName val="短投汇总表"/>
      <sheetName val="短投"/>
      <sheetName val="短投 (2)"/>
      <sheetName val="流动资产--票据"/>
      <sheetName val="流动资产--应收"/>
      <sheetName val="流动资产--备用金"/>
      <sheetName val="流动资产--其他应收 (2)"/>
      <sheetName val="流动资产--其他应收"/>
      <sheetName val="流动资产--存货"/>
      <sheetName val="流动资产-库存材料"/>
      <sheetName val="流动资产-材料采购"/>
      <sheetName val="流动资产-在库低值"/>
      <sheetName val="流动资产-商品采购"/>
      <sheetName val="流动资产-委托加工材料"/>
      <sheetName val="流动资产-库存商品"/>
      <sheetName val="流动资产-附属生产"/>
      <sheetName val="流动资产-出租商品"/>
      <sheetName val="流动资产-在用低值"/>
      <sheetName val="流动资产--待摊"/>
      <sheetName val="流动资产--待处理"/>
      <sheetName val="一年到期长期债券"/>
      <sheetName val="其他流动资产"/>
      <sheetName val="长期投资汇总表"/>
      <sheetName val="长期投资--股票"/>
      <sheetName val="长期投资--债券"/>
      <sheetName val="长期投资--其他投资"/>
      <sheetName val="固定资产汇总表"/>
      <sheetName val="房屋建筑物"/>
      <sheetName val="构筑物"/>
      <sheetName val="机器设备"/>
      <sheetName val="车辆"/>
      <sheetName val="电子设备"/>
      <sheetName val="电源设备"/>
      <sheetName val="电信机械设备"/>
      <sheetName val="线路设备"/>
      <sheetName val="固定_土地"/>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借项"/>
      <sheetName val="流动负债汇总表"/>
      <sheetName val="短期借款"/>
      <sheetName val="应付票据"/>
      <sheetName val="应付帐款"/>
      <sheetName val="预收帐款"/>
      <sheetName val="Sheet2"/>
      <sheetName val="其他应付款"/>
      <sheetName val="应付工资"/>
      <sheetName val="应付福利费"/>
      <sheetName val="未交税金"/>
      <sheetName val="收支差额"/>
      <sheetName val="未付利润"/>
      <sheetName val="其它未交款"/>
      <sheetName val="预提费用"/>
      <sheetName val="一年内到期长期负债"/>
      <sheetName val="其他流动负债"/>
      <sheetName val="长期负债汇总表"/>
      <sheetName val="长期借款"/>
      <sheetName val="应付债券"/>
      <sheetName val="长期应付款"/>
      <sheetName val="其他长期负债"/>
      <sheetName val="递延税款贷项"/>
      <sheetName val="XL4Poppy"/>
      <sheetName val=""/>
      <sheetName val="江苏苏州本部（中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封面首页"/>
      <sheetName val="封面扉页"/>
      <sheetName val="费率表"/>
      <sheetName val="工程措施占用地类情况表"/>
      <sheetName val="项目特性表 "/>
      <sheetName val="主要建设任务投资及预期效益情况表"/>
      <sheetName val="水利分区"/>
      <sheetName val="表2预算总表"/>
      <sheetName val="附2"/>
      <sheetName val="表3_1工程施工费预算表（汇总表）"/>
      <sheetName val="表3_1工程施工费预算表（分村汇总表）"/>
      <sheetName val="表3工程施工费预算汇总表"/>
      <sheetName val="其他工作及措施费"/>
      <sheetName val="土方"/>
      <sheetName val="工程量表 (2)"/>
      <sheetName val="田埂"/>
      <sheetName val="土坎"/>
      <sheetName val="拦河坝"/>
      <sheetName val="蓄水池"/>
      <sheetName val="农渠"/>
      <sheetName val="农渠（矩形）水力计算 "/>
      <sheetName val="灌排渠（矩形）水力计算"/>
      <sheetName val="灌排渠"/>
      <sheetName val="渠跌水"/>
      <sheetName val="放水口 "/>
      <sheetName val="过渠盖板"/>
      <sheetName val="原渠修复"/>
      <sheetName val="灌排涵洞"/>
      <sheetName val="排洪沟"/>
      <sheetName val="沟水力计算"/>
      <sheetName val="路边沟"/>
      <sheetName val="管道"/>
      <sheetName val="管道进水池"/>
      <sheetName val="田间道"/>
      <sheetName val="生产路（砂石）"/>
      <sheetName val="下田坡道"/>
      <sheetName val="回车台、错车道"/>
      <sheetName val="喇叭口"/>
      <sheetName val="单跨桥涵"/>
      <sheetName val="桥涵配筋"/>
      <sheetName val="护岸"/>
      <sheetName val="表3_2工程施工单价汇总表"/>
      <sheetName val="表4设备购置费预算表"/>
      <sheetName val="工程施工单价分析表"/>
      <sheetName val="主要材料预算价格汇总表"/>
      <sheetName val="砼和砂浆材料单价计算表"/>
      <sheetName val="施工机械台班费汇总表"/>
      <sheetName val="机械台班计算表"/>
      <sheetName val="人材机用量汇总表"/>
      <sheetName val="表5其他费用预算表"/>
      <sheetName val="工程设计费"/>
      <sheetName val="工程招投标费"/>
      <sheetName val="工程监理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8">
          <cell r="G8">
            <v>874431.84</v>
          </cell>
        </row>
        <row r="9">
          <cell r="G9">
            <v>526522.03</v>
          </cell>
        </row>
        <row r="14">
          <cell r="G14">
            <v>317020.72</v>
          </cell>
        </row>
        <row r="18">
          <cell r="G18">
            <v>30889.09</v>
          </cell>
        </row>
        <row r="22">
          <cell r="G22">
            <v>153483.43</v>
          </cell>
        </row>
        <row r="34">
          <cell r="G34">
            <v>8341.15</v>
          </cell>
        </row>
        <row r="49">
          <cell r="G49">
            <v>495563.36</v>
          </cell>
        </row>
        <row r="60">
          <cell r="G60">
            <v>1632985.58</v>
          </cell>
        </row>
        <row r="74">
          <cell r="G74">
            <v>1046.02</v>
          </cell>
        </row>
        <row r="82">
          <cell r="G82">
            <v>94581.43</v>
          </cell>
        </row>
        <row r="90">
          <cell r="G90">
            <v>460697.21</v>
          </cell>
        </row>
        <row r="138">
          <cell r="G138">
            <v>4748309.06</v>
          </cell>
        </row>
        <row r="139">
          <cell r="G139">
            <v>4120250.4</v>
          </cell>
        </row>
        <row r="146">
          <cell r="G146">
            <v>59309.91</v>
          </cell>
        </row>
        <row r="149">
          <cell r="G149">
            <v>568748.75</v>
          </cell>
        </row>
        <row r="167">
          <cell r="G167">
            <v>210157.7</v>
          </cell>
        </row>
        <row r="168">
          <cell r="G168">
            <v>10193.17</v>
          </cell>
        </row>
        <row r="179">
          <cell r="G179">
            <v>199964.53</v>
          </cell>
        </row>
        <row r="194">
          <cell r="G194">
            <v>2646.82</v>
          </cell>
        </row>
        <row r="204">
          <cell r="G204">
            <v>2701.05</v>
          </cell>
        </row>
        <row r="207">
          <cell r="G207">
            <v>5104.22</v>
          </cell>
        </row>
        <row r="210">
          <cell r="G210">
            <v>217251.22</v>
          </cell>
        </row>
      </sheetData>
      <sheetData sheetId="10" refreshError="1"/>
      <sheetData sheetId="11" refreshError="1"/>
      <sheetData sheetId="12" refreshError="1">
        <row r="19">
          <cell r="H19">
            <v>296910</v>
          </cell>
        </row>
        <row r="20">
          <cell r="H20">
            <v>197940</v>
          </cell>
        </row>
        <row r="21">
          <cell r="H21">
            <v>494850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Q11" sqref="Q11"/>
    </sheetView>
  </sheetViews>
  <sheetFormatPr defaultColWidth="9" defaultRowHeight="14.25"/>
  <cols>
    <col min="1" max="1" width="21.875" customWidth="1"/>
    <col min="2" max="2" width="8.75" customWidth="1"/>
    <col min="3" max="3" width="8.875" customWidth="1"/>
    <col min="4" max="4" width="8" customWidth="1"/>
    <col min="5" max="5" width="8.25" customWidth="1"/>
    <col min="6" max="7" width="8.375" customWidth="1"/>
    <col min="8" max="8" width="7.125" customWidth="1"/>
    <col min="9" max="9" width="41.375" customWidth="1"/>
    <col min="10" max="10" width="30.25" customWidth="1"/>
  </cols>
  <sheetData>
    <row r="1" ht="33" customHeight="1" spans="1:10">
      <c r="A1" s="57" t="s">
        <v>0</v>
      </c>
      <c r="B1" s="57"/>
      <c r="C1" s="57"/>
      <c r="D1" s="57"/>
      <c r="E1" s="57"/>
      <c r="F1" s="57"/>
      <c r="G1" s="57"/>
      <c r="H1" s="57"/>
      <c r="I1" s="57"/>
      <c r="J1" s="57"/>
    </row>
    <row r="2" spans="1:10">
      <c r="A2" s="6" t="s">
        <v>1</v>
      </c>
      <c r="B2" s="10" t="s">
        <v>2</v>
      </c>
      <c r="C2" s="10" t="s">
        <v>3</v>
      </c>
      <c r="D2" s="10" t="s">
        <v>4</v>
      </c>
      <c r="E2" s="10" t="s">
        <v>5</v>
      </c>
      <c r="F2" s="10" t="s">
        <v>6</v>
      </c>
      <c r="G2" s="10"/>
      <c r="H2" s="10"/>
      <c r="I2" s="10" t="s">
        <v>7</v>
      </c>
      <c r="J2" s="58" t="s">
        <v>8</v>
      </c>
    </row>
    <row r="3" ht="30" customHeight="1" spans="1:10">
      <c r="A3" s="6"/>
      <c r="B3" s="10"/>
      <c r="C3" s="10"/>
      <c r="D3" s="10"/>
      <c r="E3" s="10"/>
      <c r="F3" s="10" t="s">
        <v>9</v>
      </c>
      <c r="G3" s="10" t="s">
        <v>10</v>
      </c>
      <c r="H3" s="10" t="s">
        <v>11</v>
      </c>
      <c r="I3" s="10"/>
      <c r="J3" s="58"/>
    </row>
    <row r="4" spans="1:10">
      <c r="A4" s="6" t="s">
        <v>12</v>
      </c>
      <c r="B4" s="10" t="s">
        <v>13</v>
      </c>
      <c r="C4" s="10" t="s">
        <v>13</v>
      </c>
      <c r="D4" s="10" t="s">
        <v>13</v>
      </c>
      <c r="E4" s="10" t="s">
        <v>14</v>
      </c>
      <c r="F4" s="10">
        <f>F5+F8+F13+F17+F20+F22+F24+F25+F26+F27</f>
        <v>1351.2</v>
      </c>
      <c r="G4" s="10">
        <f>G5+G8+G13+G17+G20+G22+G24+G25+G26+G27</f>
        <v>1350</v>
      </c>
      <c r="H4" s="10">
        <f>H5</f>
        <v>1.2</v>
      </c>
      <c r="I4" s="59" t="s">
        <v>15</v>
      </c>
      <c r="J4" s="58" t="s">
        <v>16</v>
      </c>
    </row>
    <row r="5" spans="1:10">
      <c r="A5" s="42" t="s">
        <v>17</v>
      </c>
      <c r="B5" s="10" t="s">
        <v>13</v>
      </c>
      <c r="C5" s="10" t="s">
        <v>13</v>
      </c>
      <c r="D5" s="10" t="s">
        <v>13</v>
      </c>
      <c r="E5" s="10" t="s">
        <v>13</v>
      </c>
      <c r="F5" s="10">
        <f>F6+F7</f>
        <v>23.59</v>
      </c>
      <c r="G5" s="10">
        <f>G6+G7</f>
        <v>22.39</v>
      </c>
      <c r="H5" s="10">
        <f>H6</f>
        <v>1.2</v>
      </c>
      <c r="I5" s="59" t="s">
        <v>13</v>
      </c>
      <c r="J5" s="58"/>
    </row>
    <row r="6" ht="25.5" spans="1:10">
      <c r="A6" s="42" t="s">
        <v>18</v>
      </c>
      <c r="B6" s="10" t="s">
        <v>13</v>
      </c>
      <c r="C6" s="10" t="s">
        <v>13</v>
      </c>
      <c r="D6" s="10" t="s">
        <v>13</v>
      </c>
      <c r="E6" s="10" t="s">
        <v>19</v>
      </c>
      <c r="F6" s="10">
        <v>13.76</v>
      </c>
      <c r="G6" s="10">
        <v>12.56</v>
      </c>
      <c r="H6" s="10">
        <v>1.2</v>
      </c>
      <c r="I6" s="59" t="s">
        <v>20</v>
      </c>
      <c r="J6" s="58"/>
    </row>
    <row r="7" ht="36.75" spans="1:10">
      <c r="A7" s="42" t="s">
        <v>21</v>
      </c>
      <c r="B7" s="10" t="s">
        <v>13</v>
      </c>
      <c r="C7" s="10" t="s">
        <v>13</v>
      </c>
      <c r="D7" s="10" t="s">
        <v>13</v>
      </c>
      <c r="E7" s="10" t="s">
        <v>19</v>
      </c>
      <c r="F7" s="10">
        <v>9.83</v>
      </c>
      <c r="G7" s="10">
        <v>9.83</v>
      </c>
      <c r="H7" s="10" t="s">
        <v>13</v>
      </c>
      <c r="I7" s="59" t="s">
        <v>22</v>
      </c>
      <c r="J7" s="58"/>
    </row>
    <row r="8" spans="1:10">
      <c r="A8" s="42" t="s">
        <v>23</v>
      </c>
      <c r="B8" s="10" t="s">
        <v>13</v>
      </c>
      <c r="C8" s="10" t="s">
        <v>13</v>
      </c>
      <c r="D8" s="10" t="s">
        <v>13</v>
      </c>
      <c r="E8" s="10" t="s">
        <v>13</v>
      </c>
      <c r="F8" s="10">
        <f>F9+F10+F11+F12</f>
        <v>251.55</v>
      </c>
      <c r="G8" s="10">
        <f>G9+G10+G11+G12</f>
        <v>251.55</v>
      </c>
      <c r="H8" s="10">
        <v>0</v>
      </c>
      <c r="I8" s="59" t="s">
        <v>13</v>
      </c>
      <c r="J8" s="58"/>
    </row>
    <row r="9" ht="24" spans="1:10">
      <c r="A9" s="42" t="s">
        <v>24</v>
      </c>
      <c r="B9" s="10" t="s">
        <v>25</v>
      </c>
      <c r="C9" s="10" t="s">
        <v>26</v>
      </c>
      <c r="D9" s="10" t="s">
        <v>27</v>
      </c>
      <c r="E9" s="10" t="s">
        <v>28</v>
      </c>
      <c r="F9" s="10">
        <v>35.75</v>
      </c>
      <c r="G9" s="10">
        <v>35.75</v>
      </c>
      <c r="H9" s="10" t="s">
        <v>13</v>
      </c>
      <c r="I9" s="59" t="s">
        <v>29</v>
      </c>
      <c r="J9" s="58"/>
    </row>
    <row r="10" ht="24" spans="1:10">
      <c r="A10" s="42" t="s">
        <v>30</v>
      </c>
      <c r="B10" s="10" t="s">
        <v>25</v>
      </c>
      <c r="C10" s="10" t="s">
        <v>31</v>
      </c>
      <c r="D10" s="10" t="s">
        <v>32</v>
      </c>
      <c r="E10" s="10" t="s">
        <v>33</v>
      </c>
      <c r="F10" s="10">
        <v>189.06</v>
      </c>
      <c r="G10" s="10">
        <v>189.06</v>
      </c>
      <c r="H10" s="10" t="s">
        <v>13</v>
      </c>
      <c r="I10" s="59" t="s">
        <v>34</v>
      </c>
      <c r="J10" s="58"/>
    </row>
    <row r="11" spans="1:10">
      <c r="A11" s="42" t="s">
        <v>35</v>
      </c>
      <c r="B11" s="10" t="s">
        <v>25</v>
      </c>
      <c r="C11" s="10" t="s">
        <v>36</v>
      </c>
      <c r="D11" s="10" t="s">
        <v>37</v>
      </c>
      <c r="E11" s="10" t="s">
        <v>38</v>
      </c>
      <c r="F11" s="10">
        <v>1.77</v>
      </c>
      <c r="G11" s="10">
        <v>1.77</v>
      </c>
      <c r="H11" s="10" t="s">
        <v>13</v>
      </c>
      <c r="I11" s="59" t="s">
        <v>39</v>
      </c>
      <c r="J11" s="58"/>
    </row>
    <row r="12" ht="24" spans="1:10">
      <c r="A12" s="42" t="s">
        <v>40</v>
      </c>
      <c r="B12" s="10" t="s">
        <v>25</v>
      </c>
      <c r="C12" s="10" t="s">
        <v>41</v>
      </c>
      <c r="D12" s="10" t="s">
        <v>13</v>
      </c>
      <c r="E12" s="10" t="s">
        <v>13</v>
      </c>
      <c r="F12" s="10">
        <v>24.97</v>
      </c>
      <c r="G12" s="10">
        <v>24.97</v>
      </c>
      <c r="H12" s="10" t="s">
        <v>13</v>
      </c>
      <c r="I12" s="59" t="s">
        <v>42</v>
      </c>
      <c r="J12" s="58"/>
    </row>
    <row r="13" spans="1:10">
      <c r="A13" s="42" t="s">
        <v>43</v>
      </c>
      <c r="B13" s="10" t="s">
        <v>13</v>
      </c>
      <c r="C13" s="10" t="s">
        <v>13</v>
      </c>
      <c r="D13" s="10" t="s">
        <v>13</v>
      </c>
      <c r="E13" s="10" t="s">
        <v>13</v>
      </c>
      <c r="F13" s="10">
        <f>F14+F15+F16</f>
        <v>674.43</v>
      </c>
      <c r="G13" s="10">
        <f>G14+G15+G16</f>
        <v>674.43</v>
      </c>
      <c r="H13" s="10">
        <v>0</v>
      </c>
      <c r="I13" s="59" t="s">
        <v>13</v>
      </c>
      <c r="J13" s="58"/>
    </row>
    <row r="14" ht="24" spans="1:10">
      <c r="A14" s="42" t="s">
        <v>44</v>
      </c>
      <c r="B14" s="10" t="s">
        <v>25</v>
      </c>
      <c r="C14" s="10" t="s">
        <v>45</v>
      </c>
      <c r="D14" s="10" t="s">
        <v>32</v>
      </c>
      <c r="E14" s="10" t="s">
        <v>46</v>
      </c>
      <c r="F14" s="10">
        <v>404.16</v>
      </c>
      <c r="G14" s="10">
        <v>404.16</v>
      </c>
      <c r="H14" s="10" t="s">
        <v>13</v>
      </c>
      <c r="I14" s="59" t="s">
        <v>47</v>
      </c>
      <c r="J14" s="58"/>
    </row>
    <row r="15" ht="24" spans="1:10">
      <c r="A15" s="42" t="s">
        <v>48</v>
      </c>
      <c r="B15" s="10" t="s">
        <v>25</v>
      </c>
      <c r="C15" s="10" t="s">
        <v>45</v>
      </c>
      <c r="D15" s="10" t="s">
        <v>49</v>
      </c>
      <c r="E15" s="10" t="s">
        <v>50</v>
      </c>
      <c r="F15" s="10">
        <v>227.04</v>
      </c>
      <c r="G15" s="10">
        <v>227.04</v>
      </c>
      <c r="H15" s="10" t="s">
        <v>13</v>
      </c>
      <c r="I15" s="59" t="s">
        <v>51</v>
      </c>
      <c r="J15" s="58"/>
    </row>
    <row r="16" spans="1:10">
      <c r="A16" s="42" t="s">
        <v>52</v>
      </c>
      <c r="B16" s="10" t="s">
        <v>25</v>
      </c>
      <c r="C16" s="10" t="s">
        <v>36</v>
      </c>
      <c r="D16" s="10" t="s">
        <v>13</v>
      </c>
      <c r="E16" s="10" t="s">
        <v>13</v>
      </c>
      <c r="F16" s="10">
        <v>43.23</v>
      </c>
      <c r="G16" s="10">
        <v>43.23</v>
      </c>
      <c r="H16" s="10" t="s">
        <v>13</v>
      </c>
      <c r="I16" s="59" t="s">
        <v>53</v>
      </c>
      <c r="J16" s="58"/>
    </row>
    <row r="17" ht="24" spans="1:10">
      <c r="A17" s="42" t="s">
        <v>54</v>
      </c>
      <c r="B17" s="10" t="s">
        <v>13</v>
      </c>
      <c r="C17" s="10" t="s">
        <v>13</v>
      </c>
      <c r="D17" s="10" t="s">
        <v>13</v>
      </c>
      <c r="E17" s="10" t="s">
        <v>13</v>
      </c>
      <c r="F17" s="10">
        <f>F18+F19</f>
        <v>162.54</v>
      </c>
      <c r="G17" s="10">
        <f>G18+G19</f>
        <v>162.54</v>
      </c>
      <c r="H17" s="10">
        <v>0</v>
      </c>
      <c r="I17" s="59" t="s">
        <v>13</v>
      </c>
      <c r="J17" s="58"/>
    </row>
    <row r="18" ht="24" spans="1:10">
      <c r="A18" s="42" t="s">
        <v>55</v>
      </c>
      <c r="B18" s="10" t="s">
        <v>25</v>
      </c>
      <c r="C18" s="10" t="s">
        <v>45</v>
      </c>
      <c r="D18" s="10" t="s">
        <v>56</v>
      </c>
      <c r="E18" s="10" t="s">
        <v>57</v>
      </c>
      <c r="F18" s="10">
        <v>14.95</v>
      </c>
      <c r="G18" s="10">
        <v>14.95</v>
      </c>
      <c r="H18" s="10" t="s">
        <v>13</v>
      </c>
      <c r="I18" s="59" t="s">
        <v>58</v>
      </c>
      <c r="J18" s="58"/>
    </row>
    <row r="19" spans="1:10">
      <c r="A19" s="42" t="s">
        <v>59</v>
      </c>
      <c r="B19" s="10" t="s">
        <v>25</v>
      </c>
      <c r="C19" s="10" t="s">
        <v>41</v>
      </c>
      <c r="D19" s="10" t="s">
        <v>60</v>
      </c>
      <c r="E19" s="10" t="s">
        <v>61</v>
      </c>
      <c r="F19" s="10">
        <v>147.59</v>
      </c>
      <c r="G19" s="10">
        <v>147.59</v>
      </c>
      <c r="H19" s="10" t="s">
        <v>13</v>
      </c>
      <c r="I19" s="59" t="s">
        <v>62</v>
      </c>
      <c r="J19" s="58"/>
    </row>
    <row r="20" spans="1:10">
      <c r="A20" s="42" t="s">
        <v>63</v>
      </c>
      <c r="B20" s="10" t="s">
        <v>13</v>
      </c>
      <c r="C20" s="10" t="s">
        <v>13</v>
      </c>
      <c r="D20" s="10" t="s">
        <v>13</v>
      </c>
      <c r="E20" s="10" t="s">
        <v>13</v>
      </c>
      <c r="F20" s="10">
        <f>F21</f>
        <v>0.39</v>
      </c>
      <c r="G20" s="10">
        <f>G21</f>
        <v>0.39</v>
      </c>
      <c r="H20" s="10">
        <v>0</v>
      </c>
      <c r="I20" s="59" t="s">
        <v>13</v>
      </c>
      <c r="J20" s="58"/>
    </row>
    <row r="21" spans="1:10">
      <c r="A21" s="42" t="s">
        <v>64</v>
      </c>
      <c r="B21" s="10" t="s">
        <v>25</v>
      </c>
      <c r="C21" s="10" t="s">
        <v>36</v>
      </c>
      <c r="D21" s="10" t="s">
        <v>13</v>
      </c>
      <c r="E21" s="10" t="s">
        <v>65</v>
      </c>
      <c r="F21" s="10">
        <v>0.39</v>
      </c>
      <c r="G21" s="10">
        <v>0.39</v>
      </c>
      <c r="H21" s="10" t="s">
        <v>13</v>
      </c>
      <c r="I21" s="59" t="s">
        <v>66</v>
      </c>
      <c r="J21" s="58"/>
    </row>
    <row r="22" spans="1:10">
      <c r="A22" s="42" t="s">
        <v>67</v>
      </c>
      <c r="B22" s="10" t="s">
        <v>68</v>
      </c>
      <c r="C22" s="10" t="s">
        <v>68</v>
      </c>
      <c r="D22" s="10" t="s">
        <v>68</v>
      </c>
      <c r="E22" s="10" t="s">
        <v>68</v>
      </c>
      <c r="F22" s="10">
        <f>F23</f>
        <v>85.72</v>
      </c>
      <c r="G22" s="10">
        <f>G23</f>
        <v>85.72</v>
      </c>
      <c r="H22" s="10">
        <v>0</v>
      </c>
      <c r="I22" s="59" t="s">
        <v>68</v>
      </c>
      <c r="J22" s="58"/>
    </row>
    <row r="23" ht="24" spans="1:10">
      <c r="A23" s="42" t="s">
        <v>69</v>
      </c>
      <c r="B23" s="10" t="s">
        <v>25</v>
      </c>
      <c r="C23" s="10" t="s">
        <v>70</v>
      </c>
      <c r="D23" s="10" t="s">
        <v>71</v>
      </c>
      <c r="E23" s="10" t="s">
        <v>72</v>
      </c>
      <c r="F23" s="10">
        <v>85.72</v>
      </c>
      <c r="G23" s="10">
        <f t="shared" ref="G23:G27" si="0">F23</f>
        <v>85.72</v>
      </c>
      <c r="H23" s="10" t="s">
        <v>68</v>
      </c>
      <c r="I23" s="59" t="s">
        <v>73</v>
      </c>
      <c r="J23" s="58"/>
    </row>
    <row r="24" ht="36" spans="1:10">
      <c r="A24" s="42" t="s">
        <v>74</v>
      </c>
      <c r="B24" s="10" t="s">
        <v>13</v>
      </c>
      <c r="C24" s="10" t="s">
        <v>13</v>
      </c>
      <c r="D24" s="10" t="s">
        <v>13</v>
      </c>
      <c r="E24" s="10" t="s">
        <v>13</v>
      </c>
      <c r="F24" s="10">
        <v>17.98</v>
      </c>
      <c r="G24" s="10">
        <f t="shared" si="0"/>
        <v>17.98</v>
      </c>
      <c r="H24" s="10">
        <v>0</v>
      </c>
      <c r="I24" s="59" t="s">
        <v>75</v>
      </c>
      <c r="J24" s="58"/>
    </row>
    <row r="25" spans="1:10">
      <c r="A25" s="42" t="s">
        <v>76</v>
      </c>
      <c r="B25" s="10" t="s">
        <v>13</v>
      </c>
      <c r="C25" s="10" t="s">
        <v>13</v>
      </c>
      <c r="D25" s="10" t="s">
        <v>13</v>
      </c>
      <c r="E25" s="10" t="s">
        <v>13</v>
      </c>
      <c r="F25" s="10">
        <v>67.5</v>
      </c>
      <c r="G25" s="10">
        <f t="shared" si="0"/>
        <v>67.5</v>
      </c>
      <c r="H25" s="10">
        <v>0</v>
      </c>
      <c r="I25" s="59" t="s">
        <v>77</v>
      </c>
      <c r="J25" s="58"/>
    </row>
    <row r="26" spans="1:10">
      <c r="A26" s="42" t="s">
        <v>78</v>
      </c>
      <c r="B26" s="10" t="s">
        <v>13</v>
      </c>
      <c r="C26" s="10" t="s">
        <v>13</v>
      </c>
      <c r="D26" s="10" t="s">
        <v>13</v>
      </c>
      <c r="E26" s="10" t="s">
        <v>13</v>
      </c>
      <c r="F26" s="10">
        <v>27</v>
      </c>
      <c r="G26" s="10">
        <f t="shared" si="0"/>
        <v>27</v>
      </c>
      <c r="H26" s="10">
        <v>0</v>
      </c>
      <c r="I26" s="59"/>
      <c r="J26" s="58"/>
    </row>
    <row r="27" spans="1:10">
      <c r="A27" s="60" t="s">
        <v>79</v>
      </c>
      <c r="B27" s="61" t="s">
        <v>13</v>
      </c>
      <c r="C27" s="61" t="s">
        <v>13</v>
      </c>
      <c r="D27" s="61" t="s">
        <v>13</v>
      </c>
      <c r="E27" s="61" t="s">
        <v>13</v>
      </c>
      <c r="F27" s="61">
        <v>40.5</v>
      </c>
      <c r="G27" s="61">
        <f t="shared" si="0"/>
        <v>40.5</v>
      </c>
      <c r="H27" s="61">
        <v>0</v>
      </c>
      <c r="I27" s="62"/>
      <c r="J27" s="63"/>
    </row>
  </sheetData>
  <mergeCells count="11">
    <mergeCell ref="A1:J1"/>
    <mergeCell ref="F2:H2"/>
    <mergeCell ref="A2:A3"/>
    <mergeCell ref="B2:B3"/>
    <mergeCell ref="C2:C3"/>
    <mergeCell ref="D2:D3"/>
    <mergeCell ref="E2:E3"/>
    <mergeCell ref="I2:I3"/>
    <mergeCell ref="I25:I27"/>
    <mergeCell ref="J2:J3"/>
    <mergeCell ref="J4:J2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M16" sqref="M16"/>
    </sheetView>
  </sheetViews>
  <sheetFormatPr defaultColWidth="9" defaultRowHeight="14.25"/>
  <cols>
    <col min="1" max="1" width="26.625" customWidth="1"/>
    <col min="2" max="3" width="8.75" customWidth="1"/>
    <col min="4" max="4" width="7.125" customWidth="1"/>
    <col min="5" max="7" width="8.375" customWidth="1"/>
    <col min="8" max="8" width="7.125" customWidth="1"/>
    <col min="9" max="9" width="29.5" customWidth="1"/>
    <col min="10" max="10" width="34.25" customWidth="1"/>
  </cols>
  <sheetData>
    <row r="1" ht="27" spans="1:10">
      <c r="A1" s="43" t="s">
        <v>80</v>
      </c>
      <c r="B1" s="43"/>
      <c r="C1" s="43"/>
      <c r="D1" s="43"/>
      <c r="E1" s="43"/>
      <c r="F1" s="43"/>
      <c r="G1" s="43"/>
      <c r="H1" s="43"/>
      <c r="I1" s="43"/>
      <c r="J1" s="43"/>
    </row>
    <row r="2" spans="1:10">
      <c r="A2" s="44" t="s">
        <v>1</v>
      </c>
      <c r="B2" s="44" t="s">
        <v>81</v>
      </c>
      <c r="C2" s="44" t="s">
        <v>82</v>
      </c>
      <c r="D2" s="44" t="s">
        <v>4</v>
      </c>
      <c r="E2" s="44" t="s">
        <v>5</v>
      </c>
      <c r="F2" s="45" t="s">
        <v>6</v>
      </c>
      <c r="G2" s="46"/>
      <c r="H2" s="47"/>
      <c r="I2" s="44" t="s">
        <v>83</v>
      </c>
      <c r="J2" s="44" t="s">
        <v>84</v>
      </c>
    </row>
    <row r="3" spans="1:10">
      <c r="A3" s="48"/>
      <c r="B3" s="44"/>
      <c r="C3" s="44"/>
      <c r="D3" s="44"/>
      <c r="E3" s="44"/>
      <c r="F3" s="44" t="s">
        <v>9</v>
      </c>
      <c r="G3" s="44" t="s">
        <v>10</v>
      </c>
      <c r="H3" s="44" t="s">
        <v>85</v>
      </c>
      <c r="I3" s="44"/>
      <c r="J3" s="44"/>
    </row>
    <row r="4" spans="1:10">
      <c r="A4" s="44" t="s">
        <v>12</v>
      </c>
      <c r="B4" s="49" t="s">
        <v>86</v>
      </c>
      <c r="C4" s="49" t="s">
        <v>86</v>
      </c>
      <c r="D4" s="49" t="s">
        <v>86</v>
      </c>
      <c r="E4" s="44" t="s">
        <v>87</v>
      </c>
      <c r="F4" s="50">
        <v>1110.000004775</v>
      </c>
      <c r="G4" s="50">
        <v>1110.000004775</v>
      </c>
      <c r="H4" s="50" t="s">
        <v>68</v>
      </c>
      <c r="I4" s="49"/>
      <c r="J4" s="51" t="s">
        <v>88</v>
      </c>
    </row>
    <row r="5" spans="1:10">
      <c r="A5" s="52" t="s">
        <v>89</v>
      </c>
      <c r="B5" s="49"/>
      <c r="C5" s="49"/>
      <c r="D5" s="49"/>
      <c r="E5" s="44"/>
      <c r="F5" s="50">
        <v>959.533943</v>
      </c>
      <c r="G5" s="50">
        <v>959.533943</v>
      </c>
      <c r="H5" s="50"/>
      <c r="I5" s="49"/>
      <c r="J5" s="51"/>
    </row>
    <row r="6" spans="1:10">
      <c r="A6" s="52" t="s">
        <v>90</v>
      </c>
      <c r="B6" s="49" t="s">
        <v>86</v>
      </c>
      <c r="C6" s="49" t="s">
        <v>86</v>
      </c>
      <c r="D6" s="49" t="s">
        <v>86</v>
      </c>
      <c r="E6" s="44" t="s">
        <v>91</v>
      </c>
      <c r="F6" s="53">
        <v>40.399792</v>
      </c>
      <c r="G6" s="50">
        <v>40.399792</v>
      </c>
      <c r="H6" s="50"/>
      <c r="I6" s="49"/>
      <c r="J6" s="51"/>
    </row>
    <row r="7" spans="1:10">
      <c r="A7" s="52" t="s">
        <v>18</v>
      </c>
      <c r="B7" s="44" t="s">
        <v>25</v>
      </c>
      <c r="C7" s="49" t="s">
        <v>86</v>
      </c>
      <c r="D7" s="49" t="s">
        <v>86</v>
      </c>
      <c r="E7" s="49" t="s">
        <v>86</v>
      </c>
      <c r="F7" s="53">
        <v>2.96473</v>
      </c>
      <c r="G7" s="50">
        <v>22.761155</v>
      </c>
      <c r="H7" s="44"/>
      <c r="I7" s="44"/>
      <c r="J7" s="51"/>
    </row>
    <row r="8" spans="1:10">
      <c r="A8" s="52" t="s">
        <v>21</v>
      </c>
      <c r="B8" s="44" t="s">
        <v>25</v>
      </c>
      <c r="C8" s="49" t="s">
        <v>86</v>
      </c>
      <c r="D8" s="49" t="s">
        <v>86</v>
      </c>
      <c r="E8" s="49" t="s">
        <v>86</v>
      </c>
      <c r="F8" s="53">
        <v>9.082426</v>
      </c>
      <c r="G8" s="50">
        <v>15.951055</v>
      </c>
      <c r="H8" s="44"/>
      <c r="I8" s="44"/>
      <c r="J8" s="51"/>
    </row>
    <row r="9" spans="1:10">
      <c r="A9" s="52" t="s">
        <v>92</v>
      </c>
      <c r="B9" s="44" t="s">
        <v>25</v>
      </c>
      <c r="C9" s="49" t="s">
        <v>86</v>
      </c>
      <c r="D9" s="49" t="s">
        <v>86</v>
      </c>
      <c r="E9" s="49" t="s">
        <v>86</v>
      </c>
      <c r="F9" s="53">
        <v>1.687582</v>
      </c>
      <c r="G9" s="50">
        <v>1.687582</v>
      </c>
      <c r="H9" s="44"/>
      <c r="I9" s="44"/>
      <c r="J9" s="51"/>
    </row>
    <row r="10" spans="1:10">
      <c r="A10" s="52" t="s">
        <v>93</v>
      </c>
      <c r="B10" s="49" t="s">
        <v>86</v>
      </c>
      <c r="C10" s="49" t="s">
        <v>86</v>
      </c>
      <c r="D10" s="49" t="s">
        <v>86</v>
      </c>
      <c r="E10" s="49" t="s">
        <v>86</v>
      </c>
      <c r="F10" s="53">
        <v>276.016507</v>
      </c>
      <c r="G10" s="53">
        <v>276.016507</v>
      </c>
      <c r="H10" s="53"/>
      <c r="I10" s="49"/>
      <c r="J10" s="51"/>
    </row>
    <row r="11" spans="1:10">
      <c r="A11" s="52" t="s">
        <v>94</v>
      </c>
      <c r="B11" s="44" t="s">
        <v>25</v>
      </c>
      <c r="C11" s="44" t="s">
        <v>36</v>
      </c>
      <c r="D11" s="44" t="s">
        <v>60</v>
      </c>
      <c r="E11" s="44" t="s">
        <v>95</v>
      </c>
      <c r="F11" s="53">
        <v>13.387345</v>
      </c>
      <c r="G11" s="53">
        <v>13.387345</v>
      </c>
      <c r="H11" s="53"/>
      <c r="I11" s="44" t="s">
        <v>96</v>
      </c>
      <c r="J11" s="51"/>
    </row>
    <row r="12" ht="24" spans="1:10">
      <c r="A12" s="52" t="s">
        <v>97</v>
      </c>
      <c r="B12" s="44" t="s">
        <v>25</v>
      </c>
      <c r="C12" s="44" t="s">
        <v>98</v>
      </c>
      <c r="D12" s="44"/>
      <c r="E12" s="44" t="s">
        <v>99</v>
      </c>
      <c r="F12" s="53">
        <v>208.340576</v>
      </c>
      <c r="G12" s="53">
        <v>208.340576</v>
      </c>
      <c r="H12" s="53"/>
      <c r="I12" s="54" t="s">
        <v>100</v>
      </c>
      <c r="J12" s="51"/>
    </row>
    <row r="13" spans="1:10">
      <c r="A13" s="52" t="s">
        <v>101</v>
      </c>
      <c r="B13" s="44" t="s">
        <v>25</v>
      </c>
      <c r="C13" s="44" t="s">
        <v>45</v>
      </c>
      <c r="D13" s="44" t="s">
        <v>32</v>
      </c>
      <c r="E13" s="44" t="s">
        <v>102</v>
      </c>
      <c r="F13" s="53">
        <v>4.331997</v>
      </c>
      <c r="G13" s="53">
        <v>4.331997</v>
      </c>
      <c r="H13" s="53"/>
      <c r="I13" s="44" t="s">
        <v>103</v>
      </c>
      <c r="J13" s="51"/>
    </row>
    <row r="14" ht="36" spans="1:10">
      <c r="A14" s="52" t="s">
        <v>104</v>
      </c>
      <c r="B14" s="44" t="s">
        <v>25</v>
      </c>
      <c r="C14" s="44" t="s">
        <v>105</v>
      </c>
      <c r="D14" s="44" t="s">
        <v>32</v>
      </c>
      <c r="E14" s="44" t="s">
        <v>106</v>
      </c>
      <c r="F14" s="53">
        <v>203.79032</v>
      </c>
      <c r="G14" s="53">
        <v>203.79032</v>
      </c>
      <c r="H14" s="53"/>
      <c r="I14" s="44" t="s">
        <v>107</v>
      </c>
      <c r="J14" s="51"/>
    </row>
    <row r="15" spans="1:10">
      <c r="A15" s="52" t="s">
        <v>108</v>
      </c>
      <c r="B15" s="44" t="s">
        <v>25</v>
      </c>
      <c r="C15" s="44" t="s">
        <v>109</v>
      </c>
      <c r="D15" s="44" t="s">
        <v>32</v>
      </c>
      <c r="E15" s="44" t="s">
        <v>110</v>
      </c>
      <c r="F15" s="53">
        <v>0.218259</v>
      </c>
      <c r="G15" s="53">
        <v>0.218259</v>
      </c>
      <c r="H15" s="53"/>
      <c r="I15" s="44" t="s">
        <v>111</v>
      </c>
      <c r="J15" s="51"/>
    </row>
    <row r="16" spans="1:10">
      <c r="A16" s="52" t="s">
        <v>112</v>
      </c>
      <c r="B16" s="44" t="s">
        <v>25</v>
      </c>
      <c r="C16" s="44" t="s">
        <v>45</v>
      </c>
      <c r="D16" s="44" t="s">
        <v>113</v>
      </c>
      <c r="E16" s="44" t="s">
        <v>114</v>
      </c>
      <c r="F16" s="53">
        <v>11.951802</v>
      </c>
      <c r="G16" s="53">
        <v>11.951802</v>
      </c>
      <c r="H16" s="53"/>
      <c r="I16" s="44" t="s">
        <v>115</v>
      </c>
      <c r="J16" s="51"/>
    </row>
    <row r="17" ht="36" spans="1:10">
      <c r="A17" s="52" t="s">
        <v>116</v>
      </c>
      <c r="B17" s="44" t="s">
        <v>25</v>
      </c>
      <c r="C17" s="49" t="s">
        <v>86</v>
      </c>
      <c r="D17" s="49" t="s">
        <v>86</v>
      </c>
      <c r="E17" s="49" t="s">
        <v>86</v>
      </c>
      <c r="F17" s="53">
        <v>42.336784</v>
      </c>
      <c r="G17" s="53">
        <v>42.336784</v>
      </c>
      <c r="H17" s="53"/>
      <c r="I17" s="44" t="s">
        <v>117</v>
      </c>
      <c r="J17" s="51"/>
    </row>
    <row r="18" spans="1:10">
      <c r="A18" s="52" t="s">
        <v>118</v>
      </c>
      <c r="B18" s="49" t="s">
        <v>86</v>
      </c>
      <c r="C18" s="49" t="s">
        <v>86</v>
      </c>
      <c r="D18" s="49" t="s">
        <v>86</v>
      </c>
      <c r="E18" s="49" t="s">
        <v>86</v>
      </c>
      <c r="F18" s="53">
        <v>564.216654</v>
      </c>
      <c r="G18" s="53">
        <v>564.216654</v>
      </c>
      <c r="H18" s="53"/>
      <c r="I18" s="49"/>
      <c r="J18" s="51"/>
    </row>
    <row r="19" ht="24" spans="1:10">
      <c r="A19" s="52" t="s">
        <v>44</v>
      </c>
      <c r="B19" s="44" t="s">
        <v>25</v>
      </c>
      <c r="C19" s="44" t="s">
        <v>45</v>
      </c>
      <c r="D19" s="44" t="s">
        <v>32</v>
      </c>
      <c r="E19" s="44" t="s">
        <v>119</v>
      </c>
      <c r="F19" s="53">
        <v>452.744809</v>
      </c>
      <c r="G19" s="53">
        <v>452.744809</v>
      </c>
      <c r="H19" s="53"/>
      <c r="I19" s="44" t="s">
        <v>120</v>
      </c>
      <c r="J19" s="51"/>
    </row>
    <row r="20" ht="24" spans="1:10">
      <c r="A20" s="52" t="s">
        <v>121</v>
      </c>
      <c r="B20" s="44" t="s">
        <v>25</v>
      </c>
      <c r="C20" s="49" t="s">
        <v>86</v>
      </c>
      <c r="D20" s="49" t="s">
        <v>86</v>
      </c>
      <c r="E20" s="49" t="s">
        <v>86</v>
      </c>
      <c r="F20" s="53">
        <v>111.471845</v>
      </c>
      <c r="G20" s="53">
        <v>111.471845</v>
      </c>
      <c r="H20" s="53"/>
      <c r="I20" s="44" t="s">
        <v>122</v>
      </c>
      <c r="J20" s="51"/>
    </row>
    <row r="21" spans="1:10">
      <c r="A21" s="52" t="s">
        <v>123</v>
      </c>
      <c r="B21" s="49" t="s">
        <v>124</v>
      </c>
      <c r="C21" s="49" t="s">
        <v>86</v>
      </c>
      <c r="D21" s="49" t="s">
        <v>86</v>
      </c>
      <c r="E21" s="49" t="s">
        <v>86</v>
      </c>
      <c r="F21" s="53">
        <v>78.636285</v>
      </c>
      <c r="G21" s="53">
        <v>78.636285</v>
      </c>
      <c r="H21" s="53"/>
      <c r="I21" s="49"/>
      <c r="J21" s="51"/>
    </row>
    <row r="22" spans="1:10">
      <c r="A22" s="52" t="s">
        <v>125</v>
      </c>
      <c r="B22" s="44" t="s">
        <v>25</v>
      </c>
      <c r="C22" s="44" t="s">
        <v>36</v>
      </c>
      <c r="D22" s="44" t="s">
        <v>60</v>
      </c>
      <c r="E22" s="44" t="s">
        <v>126</v>
      </c>
      <c r="F22" s="53">
        <v>52.665054</v>
      </c>
      <c r="G22" s="53">
        <v>52.665054</v>
      </c>
      <c r="H22" s="53"/>
      <c r="I22" s="44" t="s">
        <v>127</v>
      </c>
      <c r="J22" s="51"/>
    </row>
    <row r="23" ht="24" spans="1:10">
      <c r="A23" s="52" t="s">
        <v>128</v>
      </c>
      <c r="B23" s="44" t="s">
        <v>25</v>
      </c>
      <c r="C23" s="44" t="s">
        <v>129</v>
      </c>
      <c r="D23" s="44" t="s">
        <v>32</v>
      </c>
      <c r="E23" s="44" t="s">
        <v>130</v>
      </c>
      <c r="F23" s="53">
        <v>25.971231</v>
      </c>
      <c r="G23" s="53">
        <v>25.971231</v>
      </c>
      <c r="H23" s="53"/>
      <c r="I23" s="44" t="s">
        <v>131</v>
      </c>
      <c r="J23" s="51"/>
    </row>
    <row r="24" spans="1:10">
      <c r="A24" s="52" t="s">
        <v>132</v>
      </c>
      <c r="B24" s="49" t="s">
        <v>86</v>
      </c>
      <c r="C24" s="49" t="s">
        <v>86</v>
      </c>
      <c r="D24" s="49" t="s">
        <v>86</v>
      </c>
      <c r="E24" s="49" t="s">
        <v>86</v>
      </c>
      <c r="F24" s="53">
        <v>0.264705</v>
      </c>
      <c r="G24" s="53">
        <v>0.264705</v>
      </c>
      <c r="H24" s="53"/>
      <c r="I24" s="49"/>
      <c r="J24" s="51"/>
    </row>
    <row r="25" spans="1:10">
      <c r="A25" s="52" t="s">
        <v>64</v>
      </c>
      <c r="B25" s="44" t="s">
        <v>25</v>
      </c>
      <c r="C25" s="44" t="s">
        <v>36</v>
      </c>
      <c r="D25" s="49" t="s">
        <v>86</v>
      </c>
      <c r="E25" s="44" t="s">
        <v>65</v>
      </c>
      <c r="F25" s="53">
        <v>0.264705</v>
      </c>
      <c r="G25" s="53">
        <v>0.264705</v>
      </c>
      <c r="H25" s="53"/>
      <c r="I25" s="44" t="s">
        <v>66</v>
      </c>
      <c r="J25" s="51"/>
    </row>
    <row r="26" spans="1:10">
      <c r="A26" s="52" t="s">
        <v>133</v>
      </c>
      <c r="B26" s="49" t="s">
        <v>86</v>
      </c>
      <c r="C26" s="49" t="s">
        <v>86</v>
      </c>
      <c r="D26" s="49" t="s">
        <v>86</v>
      </c>
      <c r="E26" s="49" t="s">
        <v>86</v>
      </c>
      <c r="F26" s="53">
        <v>15.100208</v>
      </c>
      <c r="G26" s="53">
        <v>15.100208</v>
      </c>
      <c r="H26" s="53"/>
      <c r="I26" s="44"/>
      <c r="J26" s="51"/>
    </row>
    <row r="27" spans="1:10">
      <c r="A27" s="52" t="s">
        <v>134</v>
      </c>
      <c r="B27" s="49" t="s">
        <v>86</v>
      </c>
      <c r="C27" s="49" t="s">
        <v>86</v>
      </c>
      <c r="D27" s="49" t="s">
        <v>86</v>
      </c>
      <c r="E27" s="49" t="s">
        <v>86</v>
      </c>
      <c r="F27" s="53">
        <v>15.100208</v>
      </c>
      <c r="G27" s="53">
        <v>15.100208</v>
      </c>
      <c r="H27" s="53"/>
      <c r="I27" s="44"/>
      <c r="J27" s="51"/>
    </row>
    <row r="28" spans="1:10">
      <c r="A28" s="52" t="s">
        <v>135</v>
      </c>
      <c r="B28" s="44" t="s">
        <v>25</v>
      </c>
      <c r="C28" s="49" t="s">
        <v>86</v>
      </c>
      <c r="D28" s="49" t="s">
        <v>86</v>
      </c>
      <c r="E28" s="44" t="s">
        <v>136</v>
      </c>
      <c r="F28" s="53">
        <v>15.100208</v>
      </c>
      <c r="G28" s="53">
        <v>15.100208</v>
      </c>
      <c r="H28" s="53"/>
      <c r="I28" s="44"/>
      <c r="J28" s="51"/>
    </row>
    <row r="29" spans="1:10">
      <c r="A29" s="37" t="s">
        <v>137</v>
      </c>
      <c r="B29" s="55" t="s">
        <v>86</v>
      </c>
      <c r="C29" s="49" t="s">
        <v>86</v>
      </c>
      <c r="D29" s="49" t="s">
        <v>86</v>
      </c>
      <c r="E29" s="49" t="s">
        <v>86</v>
      </c>
      <c r="F29" s="53">
        <v>24.365853775</v>
      </c>
      <c r="G29" s="53">
        <v>24.365853775</v>
      </c>
      <c r="H29" s="55"/>
      <c r="I29" s="55"/>
      <c r="J29" s="51"/>
    </row>
    <row r="30" spans="1:10">
      <c r="A30" s="52" t="s">
        <v>138</v>
      </c>
      <c r="B30" s="44" t="s">
        <v>25</v>
      </c>
      <c r="C30" s="49" t="s">
        <v>86</v>
      </c>
      <c r="D30" s="49" t="s">
        <v>86</v>
      </c>
      <c r="E30" s="49" t="s">
        <v>86</v>
      </c>
      <c r="F30" s="53">
        <v>24.365853775</v>
      </c>
      <c r="G30" s="53">
        <v>24.365853775</v>
      </c>
      <c r="H30" s="55"/>
      <c r="I30" s="56" t="s">
        <v>139</v>
      </c>
      <c r="J30" s="51"/>
    </row>
    <row r="31" spans="1:10">
      <c r="A31" s="52" t="s">
        <v>140</v>
      </c>
      <c r="B31" s="49" t="s">
        <v>86</v>
      </c>
      <c r="C31" s="49" t="s">
        <v>86</v>
      </c>
      <c r="D31" s="49" t="s">
        <v>86</v>
      </c>
      <c r="E31" s="49" t="s">
        <v>86</v>
      </c>
      <c r="F31" s="53">
        <v>33.3</v>
      </c>
      <c r="G31" s="53">
        <v>33.3</v>
      </c>
      <c r="H31" s="53"/>
      <c r="I31" s="44" t="s">
        <v>141</v>
      </c>
      <c r="J31" s="51"/>
    </row>
    <row r="32" spans="1:10">
      <c r="A32" s="52" t="s">
        <v>142</v>
      </c>
      <c r="B32" s="49" t="s">
        <v>86</v>
      </c>
      <c r="C32" s="49" t="s">
        <v>86</v>
      </c>
      <c r="D32" s="49" t="s">
        <v>86</v>
      </c>
      <c r="E32" s="49" t="s">
        <v>86</v>
      </c>
      <c r="F32" s="53">
        <v>22.2</v>
      </c>
      <c r="G32" s="53">
        <v>22.2</v>
      </c>
      <c r="H32" s="53"/>
      <c r="I32" s="44" t="s">
        <v>143</v>
      </c>
      <c r="J32" s="51"/>
    </row>
    <row r="33" spans="1:10">
      <c r="A33" s="52" t="s">
        <v>144</v>
      </c>
      <c r="B33" s="49" t="s">
        <v>86</v>
      </c>
      <c r="C33" s="49" t="s">
        <v>86</v>
      </c>
      <c r="D33" s="49" t="s">
        <v>86</v>
      </c>
      <c r="E33" s="49" t="s">
        <v>86</v>
      </c>
      <c r="F33" s="53">
        <v>55.5</v>
      </c>
      <c r="G33" s="53">
        <v>55.5</v>
      </c>
      <c r="H33" s="53"/>
      <c r="I33" s="44" t="s">
        <v>145</v>
      </c>
      <c r="J33" s="51"/>
    </row>
  </sheetData>
  <mergeCells count="10">
    <mergeCell ref="A1:J1"/>
    <mergeCell ref="F2:H2"/>
    <mergeCell ref="A2:A3"/>
    <mergeCell ref="B2:B3"/>
    <mergeCell ref="C2:C3"/>
    <mergeCell ref="D2:D3"/>
    <mergeCell ref="E2:E3"/>
    <mergeCell ref="I2:I3"/>
    <mergeCell ref="J2:J3"/>
    <mergeCell ref="J4:J3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workbookViewId="0">
      <selection activeCell="D34" sqref="D34"/>
    </sheetView>
  </sheetViews>
  <sheetFormatPr defaultColWidth="9" defaultRowHeight="14.25"/>
  <cols>
    <col min="1" max="1" width="27.5" customWidth="1"/>
    <col min="2" max="2" width="8.75" customWidth="1"/>
    <col min="3" max="3" width="8.875" customWidth="1"/>
    <col min="4" max="4" width="7.125" customWidth="1"/>
    <col min="5" max="5" width="9.875" customWidth="1"/>
    <col min="6" max="7" width="7.5" customWidth="1"/>
    <col min="8" max="8" width="36" customWidth="1"/>
    <col min="9" max="9" width="30.25" customWidth="1"/>
  </cols>
  <sheetData>
    <row r="1" ht="26.25" spans="1:9">
      <c r="A1" s="41" t="s">
        <v>146</v>
      </c>
      <c r="B1" s="41"/>
      <c r="C1" s="41"/>
      <c r="D1" s="41"/>
      <c r="E1" s="41"/>
      <c r="F1" s="41"/>
      <c r="G1" s="41"/>
      <c r="H1" s="41"/>
      <c r="I1" s="41"/>
    </row>
    <row r="2" spans="1:9">
      <c r="A2" s="6" t="s">
        <v>1</v>
      </c>
      <c r="B2" s="6" t="s">
        <v>147</v>
      </c>
      <c r="C2" s="6" t="s">
        <v>148</v>
      </c>
      <c r="D2" s="6" t="s">
        <v>4</v>
      </c>
      <c r="E2" s="6" t="s">
        <v>5</v>
      </c>
      <c r="F2" s="6" t="s">
        <v>6</v>
      </c>
      <c r="G2" s="6"/>
      <c r="H2" s="6" t="s">
        <v>7</v>
      </c>
      <c r="I2" s="6" t="s">
        <v>84</v>
      </c>
    </row>
    <row r="3" spans="1:9">
      <c r="A3" s="6"/>
      <c r="B3" s="6"/>
      <c r="C3" s="6"/>
      <c r="D3" s="6"/>
      <c r="E3" s="6"/>
      <c r="F3" s="6" t="s">
        <v>9</v>
      </c>
      <c r="G3" s="6" t="s">
        <v>10</v>
      </c>
      <c r="H3" s="6"/>
      <c r="I3" s="6"/>
    </row>
    <row r="4" spans="1:9">
      <c r="A4" s="6"/>
      <c r="B4" s="6"/>
      <c r="C4" s="6"/>
      <c r="D4" s="6"/>
      <c r="E4" s="6"/>
      <c r="F4" s="6"/>
      <c r="G4" s="6"/>
      <c r="H4" s="6"/>
      <c r="I4" s="6"/>
    </row>
    <row r="5" spans="1:9">
      <c r="A5" s="6" t="s">
        <v>149</v>
      </c>
      <c r="B5" s="6" t="s">
        <v>150</v>
      </c>
      <c r="C5" s="6" t="s">
        <v>150</v>
      </c>
      <c r="D5" s="6" t="s">
        <v>150</v>
      </c>
      <c r="E5" s="6" t="s">
        <v>151</v>
      </c>
      <c r="F5" s="7">
        <v>600.3</v>
      </c>
      <c r="G5" s="7">
        <v>600.3</v>
      </c>
      <c r="H5" s="8"/>
      <c r="I5" s="6" t="s">
        <v>152</v>
      </c>
    </row>
    <row r="6" spans="1:9">
      <c r="A6" s="42" t="s">
        <v>153</v>
      </c>
      <c r="B6" s="6" t="s">
        <v>150</v>
      </c>
      <c r="C6" s="6" t="s">
        <v>150</v>
      </c>
      <c r="D6" s="6" t="s">
        <v>150</v>
      </c>
      <c r="E6" s="6" t="s">
        <v>150</v>
      </c>
      <c r="F6" s="7">
        <v>30.02</v>
      </c>
      <c r="G6" s="7">
        <v>30.02</v>
      </c>
      <c r="H6" s="8" t="s">
        <v>154</v>
      </c>
      <c r="I6" s="6"/>
    </row>
    <row r="7" spans="1:9">
      <c r="A7" s="11" t="s">
        <v>155</v>
      </c>
      <c r="B7" s="6" t="s">
        <v>25</v>
      </c>
      <c r="C7" s="6" t="s">
        <v>150</v>
      </c>
      <c r="D7" s="6" t="s">
        <v>150</v>
      </c>
      <c r="E7" s="6" t="s">
        <v>156</v>
      </c>
      <c r="F7" s="7">
        <v>30.02</v>
      </c>
      <c r="G7" s="10">
        <v>30.02</v>
      </c>
      <c r="H7" s="8" t="s">
        <v>157</v>
      </c>
      <c r="I7" s="6"/>
    </row>
    <row r="8" spans="1:9">
      <c r="A8" s="42" t="s">
        <v>158</v>
      </c>
      <c r="B8" s="6" t="s">
        <v>150</v>
      </c>
      <c r="C8" s="6" t="s">
        <v>150</v>
      </c>
      <c r="D8" s="6" t="s">
        <v>150</v>
      </c>
      <c r="E8" s="6" t="s">
        <v>150</v>
      </c>
      <c r="F8" s="7">
        <v>246.6</v>
      </c>
      <c r="G8" s="7">
        <v>246.6</v>
      </c>
      <c r="H8" s="6"/>
      <c r="I8" s="6"/>
    </row>
    <row r="9" spans="1:9">
      <c r="A9" s="11" t="s">
        <v>159</v>
      </c>
      <c r="B9" s="6" t="s">
        <v>25</v>
      </c>
      <c r="C9" s="6" t="s">
        <v>36</v>
      </c>
      <c r="D9" s="6" t="s">
        <v>60</v>
      </c>
      <c r="E9" s="12" t="s">
        <v>160</v>
      </c>
      <c r="F9" s="7">
        <v>7.1</v>
      </c>
      <c r="G9" s="10">
        <v>7.1</v>
      </c>
      <c r="H9" s="8" t="s">
        <v>161</v>
      </c>
      <c r="I9" s="6"/>
    </row>
    <row r="10" ht="24" spans="1:9">
      <c r="A10" s="11" t="s">
        <v>162</v>
      </c>
      <c r="B10" s="6" t="s">
        <v>25</v>
      </c>
      <c r="C10" s="6" t="s">
        <v>163</v>
      </c>
      <c r="D10" s="6" t="s">
        <v>32</v>
      </c>
      <c r="E10" s="12" t="s">
        <v>164</v>
      </c>
      <c r="F10" s="7">
        <v>211.48</v>
      </c>
      <c r="G10" s="10">
        <v>211.48</v>
      </c>
      <c r="H10" s="8" t="s">
        <v>165</v>
      </c>
      <c r="I10" s="6"/>
    </row>
    <row r="11" ht="36" spans="1:9">
      <c r="A11" s="11" t="s">
        <v>166</v>
      </c>
      <c r="B11" s="6" t="s">
        <v>25</v>
      </c>
      <c r="C11" s="6" t="s">
        <v>150</v>
      </c>
      <c r="D11" s="6" t="s">
        <v>150</v>
      </c>
      <c r="E11" s="6" t="s">
        <v>150</v>
      </c>
      <c r="F11" s="7">
        <v>28.02</v>
      </c>
      <c r="G11" s="10">
        <v>28.02</v>
      </c>
      <c r="H11" s="8" t="s">
        <v>167</v>
      </c>
      <c r="I11" s="6"/>
    </row>
    <row r="12" spans="1:9">
      <c r="A12" s="13" t="s">
        <v>43</v>
      </c>
      <c r="B12" s="6" t="s">
        <v>150</v>
      </c>
      <c r="C12" s="6" t="s">
        <v>150</v>
      </c>
      <c r="D12" s="6" t="s">
        <v>150</v>
      </c>
      <c r="E12" s="6" t="s">
        <v>150</v>
      </c>
      <c r="F12" s="7">
        <v>134.08</v>
      </c>
      <c r="G12" s="7">
        <v>134.08</v>
      </c>
      <c r="H12" s="6"/>
      <c r="I12" s="6"/>
    </row>
    <row r="13" spans="1:9">
      <c r="A13" s="11" t="s">
        <v>168</v>
      </c>
      <c r="B13" s="6" t="s">
        <v>25</v>
      </c>
      <c r="C13" s="6" t="s">
        <v>45</v>
      </c>
      <c r="D13" s="6" t="s">
        <v>32</v>
      </c>
      <c r="E13" s="10" t="s">
        <v>169</v>
      </c>
      <c r="F13" s="7">
        <v>103.71</v>
      </c>
      <c r="G13" s="10">
        <v>103.71</v>
      </c>
      <c r="H13" s="8" t="s">
        <v>170</v>
      </c>
      <c r="I13" s="6"/>
    </row>
    <row r="14" ht="24" spans="1:9">
      <c r="A14" s="11" t="s">
        <v>171</v>
      </c>
      <c r="B14" s="6" t="s">
        <v>25</v>
      </c>
      <c r="C14" s="6" t="s">
        <v>150</v>
      </c>
      <c r="D14" s="6" t="s">
        <v>150</v>
      </c>
      <c r="E14" s="6" t="s">
        <v>150</v>
      </c>
      <c r="F14" s="7">
        <v>30.37</v>
      </c>
      <c r="G14" s="10">
        <v>30.37</v>
      </c>
      <c r="H14" s="8" t="s">
        <v>172</v>
      </c>
      <c r="I14" s="6"/>
    </row>
    <row r="15" spans="1:9">
      <c r="A15" s="13" t="s">
        <v>54</v>
      </c>
      <c r="B15" s="6" t="s">
        <v>150</v>
      </c>
      <c r="C15" s="6" t="s">
        <v>150</v>
      </c>
      <c r="D15" s="6" t="s">
        <v>150</v>
      </c>
      <c r="E15" s="6" t="s">
        <v>150</v>
      </c>
      <c r="F15" s="7">
        <v>107.12</v>
      </c>
      <c r="G15" s="7">
        <v>107.12</v>
      </c>
      <c r="H15" s="6"/>
      <c r="I15" s="6"/>
    </row>
    <row r="16" spans="1:9">
      <c r="A16" s="11" t="s">
        <v>173</v>
      </c>
      <c r="B16" s="6" t="s">
        <v>25</v>
      </c>
      <c r="C16" s="6" t="s">
        <v>36</v>
      </c>
      <c r="D16" s="6" t="s">
        <v>60</v>
      </c>
      <c r="E16" s="10" t="s">
        <v>174</v>
      </c>
      <c r="F16" s="7">
        <v>36.29</v>
      </c>
      <c r="G16" s="10">
        <v>36.29</v>
      </c>
      <c r="H16" s="8" t="s">
        <v>175</v>
      </c>
      <c r="I16" s="6"/>
    </row>
    <row r="17" spans="1:9">
      <c r="A17" s="11" t="s">
        <v>176</v>
      </c>
      <c r="B17" s="6" t="s">
        <v>25</v>
      </c>
      <c r="C17" s="6" t="s">
        <v>36</v>
      </c>
      <c r="D17" s="6" t="s">
        <v>60</v>
      </c>
      <c r="E17" s="10" t="s">
        <v>177</v>
      </c>
      <c r="F17" s="7">
        <v>70.83</v>
      </c>
      <c r="G17" s="10">
        <v>70.83</v>
      </c>
      <c r="H17" s="8" t="s">
        <v>178</v>
      </c>
      <c r="I17" s="6"/>
    </row>
    <row r="18" spans="1:9">
      <c r="A18" s="13" t="s">
        <v>63</v>
      </c>
      <c r="B18" s="6" t="s">
        <v>150</v>
      </c>
      <c r="C18" s="6" t="s">
        <v>150</v>
      </c>
      <c r="D18" s="6" t="s">
        <v>150</v>
      </c>
      <c r="E18" s="6" t="s">
        <v>150</v>
      </c>
      <c r="F18" s="7">
        <v>0.26</v>
      </c>
      <c r="G18" s="7">
        <v>0.26</v>
      </c>
      <c r="H18" s="8"/>
      <c r="I18" s="6"/>
    </row>
    <row r="19" spans="1:9">
      <c r="A19" s="9" t="s">
        <v>179</v>
      </c>
      <c r="B19" s="6" t="s">
        <v>25</v>
      </c>
      <c r="C19" s="6" t="s">
        <v>150</v>
      </c>
      <c r="D19" s="6" t="s">
        <v>150</v>
      </c>
      <c r="E19" s="12" t="s">
        <v>180</v>
      </c>
      <c r="F19" s="7">
        <v>0.26</v>
      </c>
      <c r="G19" s="10">
        <v>0.26</v>
      </c>
      <c r="H19" s="8" t="s">
        <v>181</v>
      </c>
      <c r="I19" s="6"/>
    </row>
    <row r="20" spans="1:9">
      <c r="A20" s="13" t="s">
        <v>182</v>
      </c>
      <c r="B20" s="6" t="s">
        <v>150</v>
      </c>
      <c r="C20" s="6" t="s">
        <v>150</v>
      </c>
      <c r="D20" s="6" t="s">
        <v>150</v>
      </c>
      <c r="E20" s="6" t="s">
        <v>150</v>
      </c>
      <c r="F20" s="7">
        <v>9.01</v>
      </c>
      <c r="G20" s="7">
        <v>9.01</v>
      </c>
      <c r="H20" s="8"/>
      <c r="I20" s="6"/>
    </row>
    <row r="21" spans="1:9">
      <c r="A21" s="11" t="s">
        <v>183</v>
      </c>
      <c r="B21" s="6" t="s">
        <v>150</v>
      </c>
      <c r="C21" s="6" t="s">
        <v>150</v>
      </c>
      <c r="D21" s="6" t="s">
        <v>150</v>
      </c>
      <c r="E21" s="6" t="s">
        <v>150</v>
      </c>
      <c r="F21" s="7">
        <v>9.01</v>
      </c>
      <c r="G21" s="10">
        <v>9.01</v>
      </c>
      <c r="H21" s="8" t="s">
        <v>184</v>
      </c>
      <c r="I21" s="6"/>
    </row>
    <row r="22" spans="1:9">
      <c r="A22" s="13" t="s">
        <v>185</v>
      </c>
      <c r="B22" s="6" t="s">
        <v>150</v>
      </c>
      <c r="C22" s="6" t="s">
        <v>150</v>
      </c>
      <c r="D22" s="6" t="s">
        <v>150</v>
      </c>
      <c r="E22" s="6" t="s">
        <v>150</v>
      </c>
      <c r="F22" s="7">
        <v>13.18</v>
      </c>
      <c r="G22" s="7">
        <v>13.18</v>
      </c>
      <c r="H22" s="8"/>
      <c r="I22" s="6"/>
    </row>
    <row r="23" spans="1:9">
      <c r="A23" s="11" t="s">
        <v>186</v>
      </c>
      <c r="B23" s="6" t="s">
        <v>150</v>
      </c>
      <c r="C23" s="6" t="s">
        <v>150</v>
      </c>
      <c r="D23" s="6" t="s">
        <v>150</v>
      </c>
      <c r="E23" s="6" t="s">
        <v>150</v>
      </c>
      <c r="F23" s="7">
        <v>13.18</v>
      </c>
      <c r="G23" s="10">
        <v>13.18</v>
      </c>
      <c r="H23" s="18" t="s">
        <v>187</v>
      </c>
      <c r="I23" s="6"/>
    </row>
    <row r="24" spans="1:9">
      <c r="A24" s="13" t="s">
        <v>188</v>
      </c>
      <c r="B24" s="6" t="s">
        <v>150</v>
      </c>
      <c r="C24" s="6" t="s">
        <v>150</v>
      </c>
      <c r="D24" s="6" t="s">
        <v>150</v>
      </c>
      <c r="E24" s="6" t="s">
        <v>150</v>
      </c>
      <c r="F24" s="7">
        <v>60.03</v>
      </c>
      <c r="G24" s="7">
        <v>60.03</v>
      </c>
      <c r="H24" s="8"/>
      <c r="I24" s="6"/>
    </row>
    <row r="25" ht="48" spans="1:9">
      <c r="A25" s="11" t="s">
        <v>189</v>
      </c>
      <c r="B25" s="6" t="s">
        <v>150</v>
      </c>
      <c r="C25" s="6" t="s">
        <v>150</v>
      </c>
      <c r="D25" s="6" t="s">
        <v>150</v>
      </c>
      <c r="E25" s="6" t="s">
        <v>150</v>
      </c>
      <c r="F25" s="7">
        <v>18.01</v>
      </c>
      <c r="G25" s="7">
        <v>18.01</v>
      </c>
      <c r="H25" s="14" t="s">
        <v>190</v>
      </c>
      <c r="I25" s="6"/>
    </row>
    <row r="26" spans="1:9">
      <c r="A26" s="11" t="s">
        <v>191</v>
      </c>
      <c r="B26" s="6" t="s">
        <v>150</v>
      </c>
      <c r="C26" s="6" t="s">
        <v>150</v>
      </c>
      <c r="D26" s="6" t="s">
        <v>150</v>
      </c>
      <c r="E26" s="6" t="s">
        <v>150</v>
      </c>
      <c r="F26" s="7">
        <v>12</v>
      </c>
      <c r="G26" s="7">
        <v>12</v>
      </c>
      <c r="H26" s="14" t="s">
        <v>192</v>
      </c>
      <c r="I26" s="6"/>
    </row>
    <row r="27" spans="1:9">
      <c r="A27" s="11" t="s">
        <v>193</v>
      </c>
      <c r="B27" s="6" t="s">
        <v>150</v>
      </c>
      <c r="C27" s="6" t="s">
        <v>150</v>
      </c>
      <c r="D27" s="6" t="s">
        <v>150</v>
      </c>
      <c r="E27" s="6" t="s">
        <v>150</v>
      </c>
      <c r="F27" s="7">
        <v>30.02</v>
      </c>
      <c r="G27" s="7">
        <v>30.02</v>
      </c>
      <c r="H27" s="14" t="s">
        <v>194</v>
      </c>
      <c r="I27" s="6"/>
    </row>
  </sheetData>
  <mergeCells count="12">
    <mergeCell ref="A1:I1"/>
    <mergeCell ref="F2:G2"/>
    <mergeCell ref="A2:A4"/>
    <mergeCell ref="B2:B4"/>
    <mergeCell ref="C2:C4"/>
    <mergeCell ref="D2:D4"/>
    <mergeCell ref="E2:E4"/>
    <mergeCell ref="F3:F4"/>
    <mergeCell ref="G3:G4"/>
    <mergeCell ref="H2:H4"/>
    <mergeCell ref="I2:I4"/>
    <mergeCell ref="I5:I2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D8" sqref="D8"/>
    </sheetView>
  </sheetViews>
  <sheetFormatPr defaultColWidth="9" defaultRowHeight="14.25"/>
  <cols>
    <col min="1" max="1" width="25" customWidth="1"/>
    <col min="2" max="3" width="8.75" customWidth="1"/>
    <col min="4" max="4" width="8.375" customWidth="1"/>
    <col min="5" max="5" width="8.75" customWidth="1"/>
    <col min="6" max="7" width="7.5" customWidth="1"/>
    <col min="8" max="8" width="7.125" customWidth="1"/>
    <col min="9" max="9" width="29.5" customWidth="1"/>
    <col min="10" max="10" width="29.375" customWidth="1"/>
  </cols>
  <sheetData>
    <row r="1" ht="27" spans="1:10">
      <c r="A1" s="28" t="s">
        <v>195</v>
      </c>
      <c r="B1" s="28"/>
      <c r="C1" s="28"/>
      <c r="D1" s="28"/>
      <c r="E1" s="28"/>
      <c r="F1" s="28"/>
      <c r="G1" s="28"/>
      <c r="H1" s="28"/>
      <c r="I1" s="28"/>
      <c r="J1" s="28"/>
    </row>
    <row r="2" spans="1:10">
      <c r="A2" s="29" t="s">
        <v>1</v>
      </c>
      <c r="B2" s="29" t="s">
        <v>196</v>
      </c>
      <c r="C2" s="29" t="s">
        <v>82</v>
      </c>
      <c r="D2" s="29" t="s">
        <v>4</v>
      </c>
      <c r="E2" s="29" t="s">
        <v>5</v>
      </c>
      <c r="F2" s="30" t="s">
        <v>6</v>
      </c>
      <c r="G2" s="31"/>
      <c r="H2" s="32"/>
      <c r="I2" s="29" t="s">
        <v>83</v>
      </c>
      <c r="J2" s="29" t="s">
        <v>84</v>
      </c>
    </row>
    <row r="3" ht="35" customHeight="1" spans="1:10">
      <c r="A3" s="33"/>
      <c r="B3" s="29"/>
      <c r="C3" s="29"/>
      <c r="D3" s="29"/>
      <c r="E3" s="29"/>
      <c r="F3" s="29" t="s">
        <v>9</v>
      </c>
      <c r="G3" s="29" t="s">
        <v>10</v>
      </c>
      <c r="H3" s="29" t="s">
        <v>85</v>
      </c>
      <c r="I3" s="29"/>
      <c r="J3" s="29"/>
    </row>
    <row r="4" spans="1:10">
      <c r="A4" s="29" t="s">
        <v>12</v>
      </c>
      <c r="B4" s="34" t="s">
        <v>86</v>
      </c>
      <c r="C4" s="34" t="s">
        <v>86</v>
      </c>
      <c r="D4" s="34" t="s">
        <v>86</v>
      </c>
      <c r="E4" s="33" t="s">
        <v>197</v>
      </c>
      <c r="F4" s="35">
        <v>599.999953</v>
      </c>
      <c r="G4" s="35">
        <v>599.999953</v>
      </c>
      <c r="H4" s="35" t="s">
        <v>68</v>
      </c>
      <c r="I4" s="34"/>
      <c r="J4" s="36" t="s">
        <v>198</v>
      </c>
    </row>
    <row r="5" spans="1:10">
      <c r="A5" s="37" t="s">
        <v>89</v>
      </c>
      <c r="B5" s="34"/>
      <c r="C5" s="34"/>
      <c r="D5" s="34"/>
      <c r="E5" s="33"/>
      <c r="F5" s="35">
        <v>507.317027</v>
      </c>
      <c r="G5" s="35">
        <v>507.317027</v>
      </c>
      <c r="H5" s="35"/>
      <c r="I5" s="34"/>
      <c r="J5" s="36"/>
    </row>
    <row r="6" spans="1:10">
      <c r="A6" s="37" t="s">
        <v>199</v>
      </c>
      <c r="B6" s="34" t="s">
        <v>86</v>
      </c>
      <c r="C6" s="34" t="s">
        <v>86</v>
      </c>
      <c r="D6" s="34" t="s">
        <v>86</v>
      </c>
      <c r="E6" s="33" t="s">
        <v>200</v>
      </c>
      <c r="F6" s="38">
        <v>10.189593</v>
      </c>
      <c r="G6" s="35">
        <v>10.189593</v>
      </c>
      <c r="H6" s="35"/>
      <c r="I6" s="34"/>
      <c r="J6" s="36"/>
    </row>
    <row r="7" spans="1:10">
      <c r="A7" s="37" t="s">
        <v>18</v>
      </c>
      <c r="B7" s="29" t="s">
        <v>25</v>
      </c>
      <c r="C7" s="34" t="s">
        <v>86</v>
      </c>
      <c r="D7" s="34" t="s">
        <v>86</v>
      </c>
      <c r="E7" s="34" t="s">
        <v>86</v>
      </c>
      <c r="F7" s="38">
        <v>7.309436</v>
      </c>
      <c r="G7" s="35">
        <v>7.309436</v>
      </c>
      <c r="H7" s="29"/>
      <c r="I7" s="29"/>
      <c r="J7" s="36"/>
    </row>
    <row r="8" spans="1:10">
      <c r="A8" s="37" t="s">
        <v>21</v>
      </c>
      <c r="B8" s="29" t="s">
        <v>25</v>
      </c>
      <c r="C8" s="34" t="s">
        <v>86</v>
      </c>
      <c r="D8" s="34" t="s">
        <v>86</v>
      </c>
      <c r="E8" s="34" t="s">
        <v>86</v>
      </c>
      <c r="F8" s="38">
        <v>2.563951</v>
      </c>
      <c r="G8" s="35">
        <v>2.563951</v>
      </c>
      <c r="H8" s="29"/>
      <c r="I8" s="29"/>
      <c r="J8" s="36"/>
    </row>
    <row r="9" spans="1:10">
      <c r="A9" s="37" t="s">
        <v>92</v>
      </c>
      <c r="B9" s="29" t="s">
        <v>25</v>
      </c>
      <c r="C9" s="34" t="s">
        <v>86</v>
      </c>
      <c r="D9" s="34" t="s">
        <v>86</v>
      </c>
      <c r="E9" s="34" t="s">
        <v>86</v>
      </c>
      <c r="F9" s="38">
        <v>0.316206</v>
      </c>
      <c r="G9" s="35">
        <v>0.316206</v>
      </c>
      <c r="H9" s="29"/>
      <c r="I9" s="29"/>
      <c r="J9" s="36"/>
    </row>
    <row r="10" spans="1:10">
      <c r="A10" s="37" t="s">
        <v>201</v>
      </c>
      <c r="B10" s="34" t="s">
        <v>86</v>
      </c>
      <c r="C10" s="34" t="s">
        <v>86</v>
      </c>
      <c r="D10" s="34" t="s">
        <v>86</v>
      </c>
      <c r="E10" s="34" t="s">
        <v>86</v>
      </c>
      <c r="F10" s="38">
        <v>165.921856</v>
      </c>
      <c r="G10" s="38">
        <v>165.921856</v>
      </c>
      <c r="H10" s="38"/>
      <c r="I10" s="34"/>
      <c r="J10" s="36"/>
    </row>
    <row r="11" spans="1:10">
      <c r="A11" s="37" t="s">
        <v>94</v>
      </c>
      <c r="B11" s="29" t="s">
        <v>25</v>
      </c>
      <c r="C11" s="29" t="s">
        <v>36</v>
      </c>
      <c r="D11" s="29" t="s">
        <v>60</v>
      </c>
      <c r="E11" s="33" t="s">
        <v>95</v>
      </c>
      <c r="F11" s="38">
        <v>6.187189</v>
      </c>
      <c r="G11" s="38">
        <v>6.187189</v>
      </c>
      <c r="H11" s="38"/>
      <c r="I11" s="29" t="s">
        <v>202</v>
      </c>
      <c r="J11" s="36"/>
    </row>
    <row r="12" spans="1:10">
      <c r="A12" s="37" t="s">
        <v>97</v>
      </c>
      <c r="B12" s="29" t="s">
        <v>25</v>
      </c>
      <c r="C12" s="29" t="s">
        <v>98</v>
      </c>
      <c r="D12" s="29"/>
      <c r="E12" s="33" t="s">
        <v>203</v>
      </c>
      <c r="F12" s="38">
        <v>134.550036</v>
      </c>
      <c r="G12" s="38">
        <v>134.550036</v>
      </c>
      <c r="H12" s="38"/>
      <c r="I12" s="29"/>
      <c r="J12" s="36"/>
    </row>
    <row r="13" spans="1:10">
      <c r="A13" s="37" t="s">
        <v>101</v>
      </c>
      <c r="B13" s="29" t="s">
        <v>25</v>
      </c>
      <c r="C13" s="29" t="s">
        <v>45</v>
      </c>
      <c r="D13" s="29" t="s">
        <v>32</v>
      </c>
      <c r="E13" s="33" t="s">
        <v>204</v>
      </c>
      <c r="F13" s="38">
        <v>15.465533</v>
      </c>
      <c r="G13" s="38">
        <v>15.465533</v>
      </c>
      <c r="H13" s="38"/>
      <c r="I13" s="29" t="s">
        <v>205</v>
      </c>
      <c r="J13" s="36"/>
    </row>
    <row r="14" ht="24" spans="1:10">
      <c r="A14" s="37" t="s">
        <v>104</v>
      </c>
      <c r="B14" s="29" t="s">
        <v>25</v>
      </c>
      <c r="C14" s="29" t="s">
        <v>105</v>
      </c>
      <c r="D14" s="29" t="s">
        <v>32</v>
      </c>
      <c r="E14" s="33" t="s">
        <v>206</v>
      </c>
      <c r="F14" s="38">
        <v>111.416435</v>
      </c>
      <c r="G14" s="38">
        <v>111.416435</v>
      </c>
      <c r="H14" s="38"/>
      <c r="I14" s="29" t="s">
        <v>207</v>
      </c>
      <c r="J14" s="36"/>
    </row>
    <row r="15" spans="1:10">
      <c r="A15" s="37" t="s">
        <v>208</v>
      </c>
      <c r="B15" s="29" t="s">
        <v>25</v>
      </c>
      <c r="C15" s="29" t="s">
        <v>36</v>
      </c>
      <c r="D15" s="29" t="s">
        <v>209</v>
      </c>
      <c r="E15" s="33" t="s">
        <v>210</v>
      </c>
      <c r="F15" s="38">
        <v>7.668068</v>
      </c>
      <c r="G15" s="38">
        <v>7.668068</v>
      </c>
      <c r="H15" s="38"/>
      <c r="I15" s="29" t="s">
        <v>211</v>
      </c>
      <c r="J15" s="36"/>
    </row>
    <row r="16" ht="48" spans="1:10">
      <c r="A16" s="37" t="s">
        <v>212</v>
      </c>
      <c r="B16" s="29" t="s">
        <v>25</v>
      </c>
      <c r="C16" s="34" t="s">
        <v>86</v>
      </c>
      <c r="D16" s="34" t="s">
        <v>86</v>
      </c>
      <c r="E16" s="34" t="s">
        <v>86</v>
      </c>
      <c r="F16" s="38">
        <v>25.184631</v>
      </c>
      <c r="G16" s="38">
        <v>25.184631</v>
      </c>
      <c r="H16" s="38"/>
      <c r="I16" s="29" t="s">
        <v>213</v>
      </c>
      <c r="J16" s="36"/>
    </row>
    <row r="17" spans="1:10">
      <c r="A17" s="37" t="s">
        <v>214</v>
      </c>
      <c r="B17" s="34" t="s">
        <v>86</v>
      </c>
      <c r="C17" s="34" t="s">
        <v>86</v>
      </c>
      <c r="D17" s="34" t="s">
        <v>86</v>
      </c>
      <c r="E17" s="34" t="s">
        <v>86</v>
      </c>
      <c r="F17" s="38">
        <v>291.704992</v>
      </c>
      <c r="G17" s="38">
        <v>291.704992</v>
      </c>
      <c r="H17" s="38"/>
      <c r="I17" s="34"/>
      <c r="J17" s="36"/>
    </row>
    <row r="18" spans="1:10">
      <c r="A18" s="37" t="s">
        <v>44</v>
      </c>
      <c r="B18" s="29" t="s">
        <v>25</v>
      </c>
      <c r="C18" s="29" t="s">
        <v>45</v>
      </c>
      <c r="D18" s="29" t="s">
        <v>32</v>
      </c>
      <c r="E18" s="33" t="s">
        <v>215</v>
      </c>
      <c r="F18" s="38">
        <v>246.03707</v>
      </c>
      <c r="G18" s="38">
        <v>246.03707</v>
      </c>
      <c r="H18" s="38"/>
      <c r="I18" s="29" t="s">
        <v>216</v>
      </c>
      <c r="J18" s="36"/>
    </row>
    <row r="19" ht="24" spans="1:10">
      <c r="A19" s="39" t="s">
        <v>121</v>
      </c>
      <c r="B19" s="29" t="s">
        <v>25</v>
      </c>
      <c r="C19" s="34" t="s">
        <v>86</v>
      </c>
      <c r="D19" s="34" t="s">
        <v>86</v>
      </c>
      <c r="E19" s="34" t="s">
        <v>86</v>
      </c>
      <c r="F19" s="38">
        <v>45.667922</v>
      </c>
      <c r="G19" s="38">
        <v>45.667922</v>
      </c>
      <c r="H19" s="38"/>
      <c r="I19" s="29" t="s">
        <v>217</v>
      </c>
      <c r="J19" s="36"/>
    </row>
    <row r="20" ht="24" spans="1:10">
      <c r="A20" s="37" t="s">
        <v>218</v>
      </c>
      <c r="B20" s="34" t="s">
        <v>86</v>
      </c>
      <c r="C20" s="34" t="s">
        <v>86</v>
      </c>
      <c r="D20" s="34" t="s">
        <v>86</v>
      </c>
      <c r="E20" s="34" t="s">
        <v>86</v>
      </c>
      <c r="F20" s="38">
        <v>39.310354</v>
      </c>
      <c r="G20" s="38">
        <v>39.310354</v>
      </c>
      <c r="H20" s="38"/>
      <c r="I20" s="34"/>
      <c r="J20" s="36"/>
    </row>
    <row r="21" spans="1:10">
      <c r="A21" s="37" t="s">
        <v>125</v>
      </c>
      <c r="B21" s="29" t="s">
        <v>25</v>
      </c>
      <c r="C21" s="29" t="s">
        <v>36</v>
      </c>
      <c r="D21" s="29" t="s">
        <v>60</v>
      </c>
      <c r="E21" s="33" t="s">
        <v>219</v>
      </c>
      <c r="F21" s="38">
        <v>6.656629</v>
      </c>
      <c r="G21" s="38">
        <v>6.656629</v>
      </c>
      <c r="H21" s="38"/>
      <c r="I21" s="29" t="s">
        <v>220</v>
      </c>
      <c r="J21" s="36"/>
    </row>
    <row r="22" spans="1:10">
      <c r="A22" s="37" t="s">
        <v>128</v>
      </c>
      <c r="B22" s="29" t="s">
        <v>25</v>
      </c>
      <c r="C22" s="29" t="s">
        <v>45</v>
      </c>
      <c r="D22" s="29" t="s">
        <v>32</v>
      </c>
      <c r="E22" s="33" t="s">
        <v>221</v>
      </c>
      <c r="F22" s="38">
        <v>32.653725</v>
      </c>
      <c r="G22" s="38">
        <v>32.653725</v>
      </c>
      <c r="H22" s="38"/>
      <c r="I22" s="29" t="s">
        <v>222</v>
      </c>
      <c r="J22" s="36"/>
    </row>
    <row r="23" spans="1:10">
      <c r="A23" s="37" t="s">
        <v>132</v>
      </c>
      <c r="B23" s="34" t="s">
        <v>86</v>
      </c>
      <c r="C23" s="34" t="s">
        <v>86</v>
      </c>
      <c r="D23" s="34" t="s">
        <v>86</v>
      </c>
      <c r="E23" s="34" t="s">
        <v>86</v>
      </c>
      <c r="F23" s="38">
        <v>0.190232</v>
      </c>
      <c r="G23" s="38">
        <v>0.190232</v>
      </c>
      <c r="H23" s="38"/>
      <c r="I23" s="34"/>
      <c r="J23" s="36"/>
    </row>
    <row r="24" spans="1:10">
      <c r="A24" s="37" t="s">
        <v>64</v>
      </c>
      <c r="B24" s="29" t="s">
        <v>25</v>
      </c>
      <c r="C24" s="29" t="s">
        <v>36</v>
      </c>
      <c r="D24" s="34" t="s">
        <v>86</v>
      </c>
      <c r="E24" s="33" t="s">
        <v>65</v>
      </c>
      <c r="F24" s="38">
        <v>0.190232</v>
      </c>
      <c r="G24" s="38">
        <v>0.190232</v>
      </c>
      <c r="H24" s="38"/>
      <c r="I24" s="29" t="s">
        <v>66</v>
      </c>
      <c r="J24" s="36"/>
    </row>
    <row r="25" spans="1:10">
      <c r="A25" s="37" t="s">
        <v>133</v>
      </c>
      <c r="B25" s="34"/>
      <c r="C25" s="34"/>
      <c r="D25" s="34"/>
      <c r="E25" s="33"/>
      <c r="F25" s="35">
        <v>20</v>
      </c>
      <c r="G25" s="35">
        <v>20</v>
      </c>
      <c r="H25" s="35"/>
      <c r="I25" s="34"/>
      <c r="J25" s="36"/>
    </row>
    <row r="26" spans="1:10">
      <c r="A26" s="37" t="s">
        <v>223</v>
      </c>
      <c r="B26" s="29" t="s">
        <v>25</v>
      </c>
      <c r="C26" s="34" t="s">
        <v>86</v>
      </c>
      <c r="D26" s="34" t="s">
        <v>86</v>
      </c>
      <c r="E26" s="34" t="s">
        <v>86</v>
      </c>
      <c r="F26" s="38">
        <v>20</v>
      </c>
      <c r="G26" s="38">
        <v>20</v>
      </c>
      <c r="H26" s="38"/>
      <c r="I26" s="29"/>
      <c r="J26" s="36"/>
    </row>
    <row r="27" spans="1:10">
      <c r="A27" s="37" t="s">
        <v>137</v>
      </c>
      <c r="B27" s="34" t="s">
        <v>86</v>
      </c>
      <c r="C27" s="34" t="s">
        <v>86</v>
      </c>
      <c r="D27" s="34" t="s">
        <v>86</v>
      </c>
      <c r="E27" s="34" t="s">
        <v>86</v>
      </c>
      <c r="F27" s="38">
        <v>12.682926</v>
      </c>
      <c r="G27" s="38">
        <v>12.682926</v>
      </c>
      <c r="H27" s="38"/>
      <c r="I27" s="29"/>
      <c r="J27" s="36"/>
    </row>
    <row r="28" spans="1:10">
      <c r="A28" s="37" t="s">
        <v>138</v>
      </c>
      <c r="B28" s="29" t="s">
        <v>25</v>
      </c>
      <c r="C28" s="34" t="s">
        <v>86</v>
      </c>
      <c r="D28" s="34" t="s">
        <v>86</v>
      </c>
      <c r="E28" s="34" t="s">
        <v>86</v>
      </c>
      <c r="F28" s="38">
        <v>12.682926</v>
      </c>
      <c r="G28" s="38">
        <v>12.682926</v>
      </c>
      <c r="H28" s="38"/>
      <c r="I28" s="40" t="s">
        <v>139</v>
      </c>
      <c r="J28" s="36"/>
    </row>
    <row r="29" spans="1:10">
      <c r="A29" s="37" t="s">
        <v>140</v>
      </c>
      <c r="B29" s="34" t="s">
        <v>86</v>
      </c>
      <c r="C29" s="34" t="s">
        <v>86</v>
      </c>
      <c r="D29" s="34" t="s">
        <v>86</v>
      </c>
      <c r="E29" s="34" t="s">
        <v>86</v>
      </c>
      <c r="F29" s="38">
        <v>18</v>
      </c>
      <c r="G29" s="38">
        <v>18</v>
      </c>
      <c r="H29" s="38"/>
      <c r="I29" s="29" t="s">
        <v>141</v>
      </c>
      <c r="J29" s="36"/>
    </row>
    <row r="30" spans="1:10">
      <c r="A30" s="37" t="s">
        <v>142</v>
      </c>
      <c r="B30" s="34" t="s">
        <v>86</v>
      </c>
      <c r="C30" s="34" t="s">
        <v>86</v>
      </c>
      <c r="D30" s="34" t="s">
        <v>86</v>
      </c>
      <c r="E30" s="34" t="s">
        <v>86</v>
      </c>
      <c r="F30" s="38">
        <v>12</v>
      </c>
      <c r="G30" s="38">
        <v>12</v>
      </c>
      <c r="H30" s="38"/>
      <c r="I30" s="29" t="s">
        <v>143</v>
      </c>
      <c r="J30" s="36"/>
    </row>
    <row r="31" spans="1:10">
      <c r="A31" s="37" t="s">
        <v>144</v>
      </c>
      <c r="B31" s="34" t="s">
        <v>86</v>
      </c>
      <c r="C31" s="34" t="s">
        <v>86</v>
      </c>
      <c r="D31" s="34" t="s">
        <v>86</v>
      </c>
      <c r="E31" s="34" t="s">
        <v>86</v>
      </c>
      <c r="F31" s="38">
        <v>30</v>
      </c>
      <c r="G31" s="38">
        <v>30</v>
      </c>
      <c r="H31" s="38"/>
      <c r="I31" s="29" t="s">
        <v>145</v>
      </c>
      <c r="J31" s="36"/>
    </row>
  </sheetData>
  <mergeCells count="10">
    <mergeCell ref="A1:J1"/>
    <mergeCell ref="F2:H2"/>
    <mergeCell ref="A2:A3"/>
    <mergeCell ref="B2:B3"/>
    <mergeCell ref="C2:C3"/>
    <mergeCell ref="D2:D3"/>
    <mergeCell ref="E2:E3"/>
    <mergeCell ref="I2:I3"/>
    <mergeCell ref="J2:J3"/>
    <mergeCell ref="J4:J3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G27" sqref="G27"/>
    </sheetView>
  </sheetViews>
  <sheetFormatPr defaultColWidth="9" defaultRowHeight="14.25"/>
  <cols>
    <col min="1" max="1" width="18.5" customWidth="1"/>
    <col min="2" max="2" width="8.75" customWidth="1"/>
    <col min="3" max="3" width="8.875" customWidth="1"/>
    <col min="4" max="4" width="7.125" customWidth="1"/>
    <col min="5" max="5" width="9.875" customWidth="1"/>
    <col min="6" max="7" width="7.5" customWidth="1"/>
    <col min="8" max="8" width="7.125" customWidth="1"/>
    <col min="9" max="9" width="32.875" customWidth="1"/>
    <col min="10" max="10" width="31" customWidth="1"/>
  </cols>
  <sheetData>
    <row r="1" ht="25.5" spans="1:10">
      <c r="A1" s="19" t="s">
        <v>224</v>
      </c>
      <c r="B1" s="19"/>
      <c r="C1" s="19"/>
      <c r="D1" s="19"/>
      <c r="E1" s="19"/>
      <c r="F1" s="19"/>
      <c r="G1" s="19"/>
      <c r="H1" s="19"/>
      <c r="I1" s="19"/>
      <c r="J1" s="19"/>
    </row>
    <row r="2" spans="1:10">
      <c r="A2" s="6" t="s">
        <v>1</v>
      </c>
      <c r="B2" s="6" t="s">
        <v>225</v>
      </c>
      <c r="C2" s="6" t="s">
        <v>82</v>
      </c>
      <c r="D2" s="6" t="s">
        <v>4</v>
      </c>
      <c r="E2" s="6" t="s">
        <v>5</v>
      </c>
      <c r="F2" s="20" t="s">
        <v>6</v>
      </c>
      <c r="G2" s="21"/>
      <c r="H2" s="22"/>
      <c r="I2" s="6" t="s">
        <v>226</v>
      </c>
      <c r="J2" s="6" t="s">
        <v>84</v>
      </c>
    </row>
    <row r="3" ht="30" customHeight="1" spans="1:10">
      <c r="A3" s="23"/>
      <c r="B3" s="6"/>
      <c r="C3" s="6"/>
      <c r="D3" s="6"/>
      <c r="E3" s="6"/>
      <c r="F3" s="6" t="s">
        <v>9</v>
      </c>
      <c r="G3" s="6" t="s">
        <v>10</v>
      </c>
      <c r="H3" s="6" t="s">
        <v>85</v>
      </c>
      <c r="I3" s="6"/>
      <c r="J3" s="6"/>
    </row>
    <row r="4" spans="1:10">
      <c r="A4" s="6" t="s">
        <v>12</v>
      </c>
      <c r="B4" s="24" t="s">
        <v>86</v>
      </c>
      <c r="C4" s="24" t="s">
        <v>86</v>
      </c>
      <c r="D4" s="24" t="s">
        <v>86</v>
      </c>
      <c r="E4" s="23" t="s">
        <v>227</v>
      </c>
      <c r="F4" s="10">
        <v>989.700002</v>
      </c>
      <c r="G4" s="10">
        <v>989.700002</v>
      </c>
      <c r="H4" s="10" t="s">
        <v>68</v>
      </c>
      <c r="I4" s="24"/>
      <c r="J4" s="25" t="s">
        <v>228</v>
      </c>
    </row>
    <row r="5" ht="24" spans="1:10">
      <c r="A5" s="26" t="s">
        <v>89</v>
      </c>
      <c r="B5" s="24"/>
      <c r="C5" s="24"/>
      <c r="D5" s="24"/>
      <c r="E5" s="23"/>
      <c r="F5" s="10">
        <f t="shared" ref="F5:F9" si="0">G5</f>
        <v>869.004887</v>
      </c>
      <c r="G5" s="10">
        <f>G6+G10+G20+G24+G27</f>
        <v>869.004887</v>
      </c>
      <c r="H5" s="10"/>
      <c r="I5" s="24"/>
      <c r="J5" s="25"/>
    </row>
    <row r="6" spans="1:10">
      <c r="A6" s="26" t="s">
        <v>90</v>
      </c>
      <c r="B6" s="24" t="s">
        <v>86</v>
      </c>
      <c r="C6" s="24" t="s">
        <v>86</v>
      </c>
      <c r="D6" s="24" t="s">
        <v>86</v>
      </c>
      <c r="E6" s="23" t="s">
        <v>229</v>
      </c>
      <c r="F6" s="7">
        <f>'[2]表3_1工程施工费预算表（汇总表）'!G8/10000</f>
        <v>87.443184</v>
      </c>
      <c r="G6" s="10">
        <f>G7+G8+G9</f>
        <v>87.443184</v>
      </c>
      <c r="H6" s="10"/>
      <c r="I6" s="24"/>
      <c r="J6" s="25"/>
    </row>
    <row r="7" spans="1:10">
      <c r="A7" s="8" t="s">
        <v>230</v>
      </c>
      <c r="B7" s="6" t="s">
        <v>25</v>
      </c>
      <c r="C7" s="24" t="s">
        <v>86</v>
      </c>
      <c r="D7" s="24" t="s">
        <v>86</v>
      </c>
      <c r="E7" s="24" t="s">
        <v>86</v>
      </c>
      <c r="F7" s="7">
        <f t="shared" si="0"/>
        <v>52.652203</v>
      </c>
      <c r="G7" s="10">
        <f>'[2]表3_1工程施工费预算表（汇总表）'!G9/10000</f>
        <v>52.652203</v>
      </c>
      <c r="H7" s="6"/>
      <c r="I7" s="6"/>
      <c r="J7" s="25"/>
    </row>
    <row r="8" spans="1:10">
      <c r="A8" s="8" t="s">
        <v>231</v>
      </c>
      <c r="B8" s="6" t="s">
        <v>25</v>
      </c>
      <c r="C8" s="24" t="s">
        <v>86</v>
      </c>
      <c r="D8" s="24" t="s">
        <v>86</v>
      </c>
      <c r="E8" s="24" t="s">
        <v>86</v>
      </c>
      <c r="F8" s="7">
        <f t="shared" si="0"/>
        <v>31.702072</v>
      </c>
      <c r="G8" s="10">
        <f>'[2]表3_1工程施工费预算表（汇总表）'!G14/10000</f>
        <v>31.702072</v>
      </c>
      <c r="H8" s="6"/>
      <c r="I8" s="6"/>
      <c r="J8" s="25"/>
    </row>
    <row r="9" spans="1:10">
      <c r="A9" s="8" t="s">
        <v>232</v>
      </c>
      <c r="B9" s="6" t="s">
        <v>25</v>
      </c>
      <c r="C9" s="24" t="s">
        <v>86</v>
      </c>
      <c r="D9" s="24" t="s">
        <v>86</v>
      </c>
      <c r="E9" s="24" t="s">
        <v>86</v>
      </c>
      <c r="F9" s="7">
        <f t="shared" si="0"/>
        <v>3.088909</v>
      </c>
      <c r="G9" s="10">
        <f>'[2]表3_1工程施工费预算表（汇总表）'!G18/10000</f>
        <v>3.088909</v>
      </c>
      <c r="H9" s="7"/>
      <c r="I9" s="27"/>
      <c r="J9" s="25"/>
    </row>
    <row r="10" spans="1:10">
      <c r="A10" s="26" t="s">
        <v>233</v>
      </c>
      <c r="B10" s="24" t="s">
        <v>86</v>
      </c>
      <c r="C10" s="24" t="s">
        <v>86</v>
      </c>
      <c r="D10" s="24" t="s">
        <v>86</v>
      </c>
      <c r="E10" s="24" t="s">
        <v>86</v>
      </c>
      <c r="F10" s="7">
        <f>F11+F14+F19</f>
        <v>285.450345</v>
      </c>
      <c r="G10" s="7">
        <f>G11+G14+G19</f>
        <v>285.450345</v>
      </c>
      <c r="H10" s="7"/>
      <c r="I10" s="27"/>
      <c r="J10" s="25"/>
    </row>
    <row r="11" spans="1:10">
      <c r="A11" s="8" t="s">
        <v>159</v>
      </c>
      <c r="B11" s="6" t="s">
        <v>25</v>
      </c>
      <c r="C11" s="6" t="s">
        <v>98</v>
      </c>
      <c r="D11" s="6"/>
      <c r="E11" s="23"/>
      <c r="F11" s="7">
        <f t="shared" ref="F11:F19" si="1">G11</f>
        <v>16.452563</v>
      </c>
      <c r="G11" s="7">
        <f>G12+G13</f>
        <v>16.452563</v>
      </c>
      <c r="H11" s="7"/>
      <c r="I11" s="6" t="s">
        <v>234</v>
      </c>
      <c r="J11" s="25"/>
    </row>
    <row r="12" spans="1:10">
      <c r="A12" s="8" t="s">
        <v>235</v>
      </c>
      <c r="B12" s="6" t="s">
        <v>25</v>
      </c>
      <c r="C12" s="6" t="s">
        <v>36</v>
      </c>
      <c r="D12" s="6" t="s">
        <v>60</v>
      </c>
      <c r="E12" s="23" t="s">
        <v>236</v>
      </c>
      <c r="F12" s="7">
        <f t="shared" si="1"/>
        <v>15.618448</v>
      </c>
      <c r="G12" s="7">
        <f>'[2]表3_1工程施工费预算表（汇总表）'!G22/10000+('[2]表3_1工程施工费预算表（汇总表）'!G204/10000)</f>
        <v>15.618448</v>
      </c>
      <c r="H12" s="7"/>
      <c r="I12" s="6" t="s">
        <v>202</v>
      </c>
      <c r="J12" s="25"/>
    </row>
    <row r="13" spans="1:10">
      <c r="A13" s="8" t="s">
        <v>237</v>
      </c>
      <c r="B13" s="6" t="s">
        <v>25</v>
      </c>
      <c r="C13" s="6" t="s">
        <v>36</v>
      </c>
      <c r="D13" s="6" t="s">
        <v>32</v>
      </c>
      <c r="E13" s="23" t="s">
        <v>180</v>
      </c>
      <c r="F13" s="7">
        <f t="shared" si="1"/>
        <v>0.834115</v>
      </c>
      <c r="G13" s="7">
        <f>'[2]表3_1工程施工费预算表（汇总表）'!G34/10000</f>
        <v>0.834115</v>
      </c>
      <c r="H13" s="7"/>
      <c r="I13" s="6" t="s">
        <v>238</v>
      </c>
      <c r="J13" s="25"/>
    </row>
    <row r="14" ht="24" spans="1:10">
      <c r="A14" s="8" t="s">
        <v>162</v>
      </c>
      <c r="B14" s="6" t="s">
        <v>25</v>
      </c>
      <c r="C14" s="6" t="s">
        <v>98</v>
      </c>
      <c r="D14" s="6"/>
      <c r="E14" s="23" t="s">
        <v>239</v>
      </c>
      <c r="F14" s="7">
        <f t="shared" si="1"/>
        <v>222.417639</v>
      </c>
      <c r="G14" s="7">
        <f>SUM(G15:G18)</f>
        <v>222.417639</v>
      </c>
      <c r="H14" s="7"/>
      <c r="I14" s="6" t="s">
        <v>240</v>
      </c>
      <c r="J14" s="25"/>
    </row>
    <row r="15" ht="24" spans="1:10">
      <c r="A15" s="8" t="s">
        <v>241</v>
      </c>
      <c r="B15" s="6" t="s">
        <v>25</v>
      </c>
      <c r="C15" s="6" t="s">
        <v>242</v>
      </c>
      <c r="D15" s="6" t="s">
        <v>32</v>
      </c>
      <c r="E15" s="23" t="s">
        <v>243</v>
      </c>
      <c r="F15" s="7">
        <f t="shared" si="1"/>
        <v>49.556336</v>
      </c>
      <c r="G15" s="7">
        <f>'[2]表3_1工程施工费预算表（汇总表）'!G49/10000</f>
        <v>49.556336</v>
      </c>
      <c r="H15" s="7"/>
      <c r="I15" s="6" t="s">
        <v>244</v>
      </c>
      <c r="J15" s="25"/>
    </row>
    <row r="16" ht="24" spans="1:10">
      <c r="A16" s="8" t="s">
        <v>245</v>
      </c>
      <c r="B16" s="6" t="s">
        <v>25</v>
      </c>
      <c r="C16" s="6" t="s">
        <v>246</v>
      </c>
      <c r="D16" s="6" t="s">
        <v>32</v>
      </c>
      <c r="E16" s="23" t="s">
        <v>247</v>
      </c>
      <c r="F16" s="7">
        <f t="shared" si="1"/>
        <v>163.298558</v>
      </c>
      <c r="G16" s="7">
        <f>'[2]表3_1工程施工费预算表（汇总表）'!G60/10000</f>
        <v>163.298558</v>
      </c>
      <c r="H16" s="7"/>
      <c r="I16" s="6" t="s">
        <v>248</v>
      </c>
      <c r="J16" s="25"/>
    </row>
    <row r="17" spans="1:10">
      <c r="A17" s="8" t="s">
        <v>249</v>
      </c>
      <c r="B17" s="6" t="s">
        <v>25</v>
      </c>
      <c r="C17" s="6" t="s">
        <v>109</v>
      </c>
      <c r="D17" s="6" t="s">
        <v>32</v>
      </c>
      <c r="E17" s="23" t="s">
        <v>250</v>
      </c>
      <c r="F17" s="7">
        <f t="shared" si="1"/>
        <v>0.104602</v>
      </c>
      <c r="G17" s="7">
        <f>'[2]表3_1工程施工费预算表（汇总表）'!G74/10000</f>
        <v>0.104602</v>
      </c>
      <c r="H17" s="7"/>
      <c r="I17" s="6" t="s">
        <v>251</v>
      </c>
      <c r="J17" s="25"/>
    </row>
    <row r="18" spans="1:10">
      <c r="A18" s="8" t="s">
        <v>252</v>
      </c>
      <c r="B18" s="6" t="s">
        <v>25</v>
      </c>
      <c r="C18" s="6" t="s">
        <v>36</v>
      </c>
      <c r="D18" s="6" t="s">
        <v>32</v>
      </c>
      <c r="E18" s="23" t="s">
        <v>253</v>
      </c>
      <c r="F18" s="7">
        <f t="shared" si="1"/>
        <v>9.458143</v>
      </c>
      <c r="G18" s="7">
        <f>'[2]表3_1工程施工费预算表（汇总表）'!G82/10000</f>
        <v>9.458143</v>
      </c>
      <c r="H18" s="7"/>
      <c r="I18" s="6" t="s">
        <v>254</v>
      </c>
      <c r="J18" s="25"/>
    </row>
    <row r="19" ht="48" spans="1:10">
      <c r="A19" s="8" t="s">
        <v>166</v>
      </c>
      <c r="B19" s="6" t="s">
        <v>25</v>
      </c>
      <c r="C19" s="24" t="s">
        <v>86</v>
      </c>
      <c r="D19" s="24" t="s">
        <v>86</v>
      </c>
      <c r="E19" s="24" t="s">
        <v>86</v>
      </c>
      <c r="F19" s="7">
        <f t="shared" si="1"/>
        <v>46.580143</v>
      </c>
      <c r="G19" s="7">
        <f>'[2]表3_1工程施工费预算表（汇总表）'!G90/10000+('[2]表3_1工程施工费预算表（汇总表）'!G207/10000)</f>
        <v>46.580143</v>
      </c>
      <c r="H19" s="7"/>
      <c r="I19" s="6" t="s">
        <v>255</v>
      </c>
      <c r="J19" s="25"/>
    </row>
    <row r="20" spans="1:10">
      <c r="A20" s="26" t="s">
        <v>118</v>
      </c>
      <c r="B20" s="24" t="s">
        <v>86</v>
      </c>
      <c r="C20" s="24" t="s">
        <v>86</v>
      </c>
      <c r="D20" s="24" t="s">
        <v>86</v>
      </c>
      <c r="E20" s="24" t="s">
        <v>86</v>
      </c>
      <c r="F20" s="7">
        <f>'[2]表3_1工程施工费预算表（汇总表）'!G138/10000</f>
        <v>474.830906</v>
      </c>
      <c r="G20" s="7">
        <f>SUM(G21:G23)</f>
        <v>474.830906</v>
      </c>
      <c r="H20" s="7"/>
      <c r="I20" s="24"/>
      <c r="J20" s="25"/>
    </row>
    <row r="21" spans="1:10">
      <c r="A21" s="8" t="s">
        <v>168</v>
      </c>
      <c r="B21" s="6" t="s">
        <v>25</v>
      </c>
      <c r="C21" s="6" t="s">
        <v>45</v>
      </c>
      <c r="D21" s="6" t="s">
        <v>32</v>
      </c>
      <c r="E21" s="23" t="s">
        <v>256</v>
      </c>
      <c r="F21" s="7">
        <f t="shared" ref="F21:F23" si="2">G21</f>
        <v>412.02504</v>
      </c>
      <c r="G21" s="7">
        <f>'[2]表3_1工程施工费预算表（汇总表）'!G139/10000</f>
        <v>412.02504</v>
      </c>
      <c r="H21" s="7"/>
      <c r="I21" s="6" t="s">
        <v>257</v>
      </c>
      <c r="J21" s="25"/>
    </row>
    <row r="22" spans="1:10">
      <c r="A22" s="8" t="s">
        <v>258</v>
      </c>
      <c r="B22" s="6" t="s">
        <v>25</v>
      </c>
      <c r="C22" s="6" t="s">
        <v>45</v>
      </c>
      <c r="D22" s="6" t="s">
        <v>32</v>
      </c>
      <c r="E22" s="23" t="s">
        <v>259</v>
      </c>
      <c r="F22" s="7">
        <f t="shared" si="2"/>
        <v>5.930991</v>
      </c>
      <c r="G22" s="7">
        <f>'[2]表3_1工程施工费预算表（汇总表）'!G146/10000</f>
        <v>5.930991</v>
      </c>
      <c r="H22" s="7"/>
      <c r="I22" s="6" t="s">
        <v>260</v>
      </c>
      <c r="J22" s="25"/>
    </row>
    <row r="23" ht="24" spans="1:10">
      <c r="A23" s="13" t="s">
        <v>261</v>
      </c>
      <c r="B23" s="6" t="s">
        <v>25</v>
      </c>
      <c r="C23" s="24" t="s">
        <v>86</v>
      </c>
      <c r="D23" s="24" t="s">
        <v>86</v>
      </c>
      <c r="E23" s="24" t="s">
        <v>86</v>
      </c>
      <c r="F23" s="7">
        <f t="shared" si="2"/>
        <v>56.874875</v>
      </c>
      <c r="G23" s="7">
        <f>'[2]表3_1工程施工费预算表（汇总表）'!G149/10000</f>
        <v>56.874875</v>
      </c>
      <c r="H23" s="7"/>
      <c r="I23" s="6" t="s">
        <v>262</v>
      </c>
      <c r="J23" s="25"/>
    </row>
    <row r="24" ht="24" spans="1:10">
      <c r="A24" s="26" t="s">
        <v>123</v>
      </c>
      <c r="B24" s="24" t="s">
        <v>86</v>
      </c>
      <c r="C24" s="24" t="s">
        <v>86</v>
      </c>
      <c r="D24" s="24" t="s">
        <v>86</v>
      </c>
      <c r="E24" s="24" t="s">
        <v>86</v>
      </c>
      <c r="F24" s="7">
        <f>'[2]表3_1工程施工费预算表（汇总表）'!G167/10000</f>
        <v>21.01577</v>
      </c>
      <c r="G24" s="7">
        <f>SUM(G25:G26)</f>
        <v>21.01577</v>
      </c>
      <c r="H24" s="7"/>
      <c r="I24" s="24"/>
      <c r="J24" s="25"/>
    </row>
    <row r="25" spans="1:10">
      <c r="A25" s="8" t="s">
        <v>173</v>
      </c>
      <c r="B25" s="6" t="s">
        <v>25</v>
      </c>
      <c r="C25" s="6" t="s">
        <v>36</v>
      </c>
      <c r="D25" s="6" t="s">
        <v>60</v>
      </c>
      <c r="E25" s="23" t="s">
        <v>263</v>
      </c>
      <c r="F25" s="7">
        <f t="shared" ref="F25:F28" si="3">G25</f>
        <v>1.019317</v>
      </c>
      <c r="G25" s="7">
        <f>'[2]表3_1工程施工费预算表（汇总表）'!G168/10000</f>
        <v>1.019317</v>
      </c>
      <c r="H25" s="7"/>
      <c r="I25" s="6" t="s">
        <v>264</v>
      </c>
      <c r="J25" s="25"/>
    </row>
    <row r="26" ht="24" spans="1:10">
      <c r="A26" s="8" t="s">
        <v>176</v>
      </c>
      <c r="B26" s="6" t="s">
        <v>25</v>
      </c>
      <c r="C26" s="6" t="s">
        <v>265</v>
      </c>
      <c r="D26" s="6" t="s">
        <v>32</v>
      </c>
      <c r="E26" s="23" t="s">
        <v>266</v>
      </c>
      <c r="F26" s="7">
        <f t="shared" si="3"/>
        <v>19.996453</v>
      </c>
      <c r="G26" s="7">
        <f>'[2]表3_1工程施工费预算表（汇总表）'!G179/10000</f>
        <v>19.996453</v>
      </c>
      <c r="H26" s="7"/>
      <c r="I26" s="6" t="s">
        <v>267</v>
      </c>
      <c r="J26" s="25"/>
    </row>
    <row r="27" spans="1:10">
      <c r="A27" s="26" t="s">
        <v>268</v>
      </c>
      <c r="B27" s="24" t="s">
        <v>86</v>
      </c>
      <c r="C27" s="24" t="s">
        <v>86</v>
      </c>
      <c r="D27" s="24" t="s">
        <v>86</v>
      </c>
      <c r="E27" s="24" t="s">
        <v>86</v>
      </c>
      <c r="F27" s="7">
        <f t="shared" si="3"/>
        <v>0.264682</v>
      </c>
      <c r="G27" s="7">
        <f>G28</f>
        <v>0.264682</v>
      </c>
      <c r="H27" s="7"/>
      <c r="I27" s="24"/>
      <c r="J27" s="25"/>
    </row>
    <row r="28" spans="1:10">
      <c r="A28" s="8" t="s">
        <v>269</v>
      </c>
      <c r="B28" s="6" t="s">
        <v>25</v>
      </c>
      <c r="C28" s="6" t="s">
        <v>36</v>
      </c>
      <c r="D28" s="24" t="s">
        <v>86</v>
      </c>
      <c r="E28" s="23" t="s">
        <v>180</v>
      </c>
      <c r="F28" s="7">
        <f t="shared" si="3"/>
        <v>0.264682</v>
      </c>
      <c r="G28" s="7">
        <f>'[2]表3_1工程施工费预算表（汇总表）'!G194/10000</f>
        <v>0.264682</v>
      </c>
      <c r="H28" s="7"/>
      <c r="I28" s="6" t="s">
        <v>270</v>
      </c>
      <c r="J28" s="25"/>
    </row>
    <row r="29" spans="1:10">
      <c r="A29" s="8" t="s">
        <v>271</v>
      </c>
      <c r="B29" s="24"/>
      <c r="C29" s="24"/>
      <c r="D29" s="24"/>
      <c r="E29" s="24"/>
      <c r="F29" s="7">
        <f>F30</f>
        <v>21.725122</v>
      </c>
      <c r="G29" s="7">
        <f>G30</f>
        <v>21.725122</v>
      </c>
      <c r="H29" s="7"/>
      <c r="I29" s="6"/>
      <c r="J29" s="25"/>
    </row>
    <row r="30" spans="1:10">
      <c r="A30" s="8" t="s">
        <v>186</v>
      </c>
      <c r="B30" s="24" t="s">
        <v>86</v>
      </c>
      <c r="C30" s="24" t="s">
        <v>86</v>
      </c>
      <c r="D30" s="24" t="s">
        <v>86</v>
      </c>
      <c r="E30" s="24" t="s">
        <v>86</v>
      </c>
      <c r="F30" s="7">
        <f t="shared" ref="F30:F33" si="4">G30</f>
        <v>21.725122</v>
      </c>
      <c r="G30" s="7">
        <f>'[2]表3_1工程施工费预算表（汇总表）'!G210/10000</f>
        <v>21.725122</v>
      </c>
      <c r="H30" s="7"/>
      <c r="I30" s="6" t="s">
        <v>272</v>
      </c>
      <c r="J30" s="25"/>
    </row>
    <row r="31" spans="1:10">
      <c r="A31" s="8" t="s">
        <v>273</v>
      </c>
      <c r="B31" s="24" t="s">
        <v>86</v>
      </c>
      <c r="C31" s="24" t="s">
        <v>86</v>
      </c>
      <c r="D31" s="24" t="s">
        <v>86</v>
      </c>
      <c r="E31" s="24" t="s">
        <v>86</v>
      </c>
      <c r="F31" s="7">
        <f t="shared" si="4"/>
        <v>29.691</v>
      </c>
      <c r="G31" s="7">
        <f>[2]其他工作及措施费!H19/10000</f>
        <v>29.691</v>
      </c>
      <c r="H31" s="7"/>
      <c r="I31" s="6" t="s">
        <v>274</v>
      </c>
      <c r="J31" s="25"/>
    </row>
    <row r="32" spans="1:10">
      <c r="A32" s="8" t="s">
        <v>275</v>
      </c>
      <c r="B32" s="24" t="s">
        <v>86</v>
      </c>
      <c r="C32" s="24" t="s">
        <v>86</v>
      </c>
      <c r="D32" s="24" t="s">
        <v>86</v>
      </c>
      <c r="E32" s="24" t="s">
        <v>86</v>
      </c>
      <c r="F32" s="7">
        <f t="shared" si="4"/>
        <v>19.794</v>
      </c>
      <c r="G32" s="7">
        <f>[2]其他工作及措施费!H20/10000</f>
        <v>19.794</v>
      </c>
      <c r="H32" s="7"/>
      <c r="I32" s="6" t="s">
        <v>276</v>
      </c>
      <c r="J32" s="25"/>
    </row>
    <row r="33" spans="1:10">
      <c r="A33" s="8" t="s">
        <v>277</v>
      </c>
      <c r="B33" s="24" t="s">
        <v>86</v>
      </c>
      <c r="C33" s="24" t="s">
        <v>86</v>
      </c>
      <c r="D33" s="24" t="s">
        <v>86</v>
      </c>
      <c r="E33" s="24" t="s">
        <v>86</v>
      </c>
      <c r="F33" s="7">
        <f t="shared" si="4"/>
        <v>49.485</v>
      </c>
      <c r="G33" s="7">
        <f>[2]其他工作及措施费!H21/10000</f>
        <v>49.485</v>
      </c>
      <c r="H33" s="7"/>
      <c r="I33" s="6" t="s">
        <v>278</v>
      </c>
      <c r="J33" s="25"/>
    </row>
  </sheetData>
  <mergeCells count="10">
    <mergeCell ref="A1:J1"/>
    <mergeCell ref="F2:H2"/>
    <mergeCell ref="A2:A3"/>
    <mergeCell ref="B2:B3"/>
    <mergeCell ref="C2:C3"/>
    <mergeCell ref="D2:D3"/>
    <mergeCell ref="E2:E3"/>
    <mergeCell ref="I2:I3"/>
    <mergeCell ref="J2:J3"/>
    <mergeCell ref="J4:J3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I5" sqref="I5:I29"/>
    </sheetView>
  </sheetViews>
  <sheetFormatPr defaultColWidth="9" defaultRowHeight="14.25"/>
  <cols>
    <col min="1" max="1" width="24.625" customWidth="1"/>
    <col min="2" max="3" width="8.75" customWidth="1"/>
    <col min="4" max="4" width="7.125" customWidth="1"/>
    <col min="5" max="5" width="9.875" customWidth="1"/>
    <col min="6" max="7" width="7.5" customWidth="1"/>
    <col min="8" max="8" width="41.75" customWidth="1"/>
    <col min="9" max="9" width="31.375" customWidth="1"/>
  </cols>
  <sheetData>
    <row r="1" ht="39" customHeight="1" spans="1:9">
      <c r="A1" s="15" t="s">
        <v>279</v>
      </c>
      <c r="B1" s="15"/>
      <c r="C1" s="15"/>
      <c r="D1" s="15"/>
      <c r="E1" s="15"/>
      <c r="F1" s="15"/>
      <c r="G1" s="15"/>
      <c r="H1" s="15"/>
      <c r="I1" s="15"/>
    </row>
    <row r="2" spans="1:9">
      <c r="A2" s="6" t="s">
        <v>1</v>
      </c>
      <c r="B2" s="6" t="s">
        <v>280</v>
      </c>
      <c r="C2" s="6" t="s">
        <v>148</v>
      </c>
      <c r="D2" s="6" t="s">
        <v>4</v>
      </c>
      <c r="E2" s="6" t="s">
        <v>5</v>
      </c>
      <c r="F2" s="6" t="s">
        <v>6</v>
      </c>
      <c r="G2" s="6"/>
      <c r="H2" s="6" t="s">
        <v>7</v>
      </c>
      <c r="I2" s="6" t="s">
        <v>84</v>
      </c>
    </row>
    <row r="3" spans="1:9">
      <c r="A3" s="6"/>
      <c r="B3" s="6"/>
      <c r="C3" s="6"/>
      <c r="D3" s="6"/>
      <c r="E3" s="6"/>
      <c r="F3" s="6" t="s">
        <v>9</v>
      </c>
      <c r="G3" s="6" t="s">
        <v>10</v>
      </c>
      <c r="H3" s="6"/>
      <c r="I3" s="6"/>
    </row>
    <row r="4" ht="24" customHeight="1" spans="1:9">
      <c r="A4" s="6"/>
      <c r="B4" s="6"/>
      <c r="C4" s="6"/>
      <c r="D4" s="6"/>
      <c r="E4" s="6"/>
      <c r="F4" s="6"/>
      <c r="G4" s="6"/>
      <c r="H4" s="6"/>
      <c r="I4" s="6"/>
    </row>
    <row r="5" spans="1:9">
      <c r="A5" s="6" t="s">
        <v>149</v>
      </c>
      <c r="B5" s="6" t="s">
        <v>150</v>
      </c>
      <c r="C5" s="6" t="s">
        <v>150</v>
      </c>
      <c r="D5" s="6" t="s">
        <v>150</v>
      </c>
      <c r="E5" s="6" t="s">
        <v>281</v>
      </c>
      <c r="F5" s="7">
        <v>900</v>
      </c>
      <c r="G5" s="7">
        <v>900</v>
      </c>
      <c r="H5" s="8"/>
      <c r="I5" s="6" t="s">
        <v>282</v>
      </c>
    </row>
    <row r="6" spans="1:9">
      <c r="A6" s="16" t="s">
        <v>17</v>
      </c>
      <c r="B6" s="6" t="s">
        <v>150</v>
      </c>
      <c r="C6" s="6" t="s">
        <v>150</v>
      </c>
      <c r="D6" s="6" t="s">
        <v>150</v>
      </c>
      <c r="E6" s="6" t="s">
        <v>283</v>
      </c>
      <c r="F6" s="7">
        <v>14.3</v>
      </c>
      <c r="G6" s="7">
        <v>14.3</v>
      </c>
      <c r="H6" s="8" t="s">
        <v>284</v>
      </c>
      <c r="I6" s="6"/>
    </row>
    <row r="7" ht="24" spans="1:9">
      <c r="A7" s="16" t="s">
        <v>230</v>
      </c>
      <c r="B7" s="6" t="s">
        <v>25</v>
      </c>
      <c r="C7" s="6" t="s">
        <v>150</v>
      </c>
      <c r="D7" s="6" t="s">
        <v>150</v>
      </c>
      <c r="E7" s="6" t="s">
        <v>283</v>
      </c>
      <c r="F7" s="7">
        <v>7.34</v>
      </c>
      <c r="G7" s="10">
        <v>7.34</v>
      </c>
      <c r="H7" s="8" t="s">
        <v>285</v>
      </c>
      <c r="I7" s="6"/>
    </row>
    <row r="8" spans="1:9">
      <c r="A8" s="16" t="s">
        <v>231</v>
      </c>
      <c r="B8" s="6" t="s">
        <v>25</v>
      </c>
      <c r="C8" s="6" t="s">
        <v>150</v>
      </c>
      <c r="D8" s="6" t="s">
        <v>150</v>
      </c>
      <c r="E8" s="6" t="s">
        <v>283</v>
      </c>
      <c r="F8" s="7">
        <v>6.96</v>
      </c>
      <c r="G8" s="10">
        <v>6.96</v>
      </c>
      <c r="H8" s="8" t="s">
        <v>286</v>
      </c>
      <c r="I8" s="6"/>
    </row>
    <row r="9" spans="1:9">
      <c r="A9" s="16" t="s">
        <v>133</v>
      </c>
      <c r="B9" s="6" t="s">
        <v>150</v>
      </c>
      <c r="C9" s="6" t="s">
        <v>150</v>
      </c>
      <c r="D9" s="6" t="s">
        <v>150</v>
      </c>
      <c r="E9" s="6" t="s">
        <v>150</v>
      </c>
      <c r="F9" s="7">
        <v>39.67</v>
      </c>
      <c r="G9" s="7">
        <v>39.67</v>
      </c>
      <c r="H9" s="8" t="s">
        <v>287</v>
      </c>
      <c r="I9" s="6"/>
    </row>
    <row r="10" spans="1:9">
      <c r="A10" s="17" t="s">
        <v>288</v>
      </c>
      <c r="B10" s="6" t="s">
        <v>25</v>
      </c>
      <c r="C10" s="6" t="s">
        <v>36</v>
      </c>
      <c r="D10" s="6" t="s">
        <v>289</v>
      </c>
      <c r="E10" s="6" t="s">
        <v>290</v>
      </c>
      <c r="F10" s="7">
        <v>39.67</v>
      </c>
      <c r="G10" s="10">
        <v>39.67</v>
      </c>
      <c r="H10" s="8" t="s">
        <v>291</v>
      </c>
      <c r="I10" s="6"/>
    </row>
    <row r="11" spans="1:9">
      <c r="A11" s="16" t="s">
        <v>292</v>
      </c>
      <c r="B11" s="6" t="s">
        <v>150</v>
      </c>
      <c r="C11" s="6" t="s">
        <v>150</v>
      </c>
      <c r="D11" s="6" t="s">
        <v>150</v>
      </c>
      <c r="E11" s="6" t="s">
        <v>150</v>
      </c>
      <c r="F11" s="7">
        <v>342.24</v>
      </c>
      <c r="G11" s="7">
        <v>342.24</v>
      </c>
      <c r="H11" s="6"/>
      <c r="I11" s="6"/>
    </row>
    <row r="12" spans="1:9">
      <c r="A12" s="17" t="s">
        <v>159</v>
      </c>
      <c r="B12" s="6" t="s">
        <v>25</v>
      </c>
      <c r="C12" s="6" t="s">
        <v>36</v>
      </c>
      <c r="D12" s="6" t="s">
        <v>60</v>
      </c>
      <c r="E12" s="12" t="s">
        <v>180</v>
      </c>
      <c r="F12" s="7">
        <v>3.03</v>
      </c>
      <c r="G12" s="10">
        <v>3.03</v>
      </c>
      <c r="H12" s="8" t="s">
        <v>293</v>
      </c>
      <c r="I12" s="6"/>
    </row>
    <row r="13" spans="1:9">
      <c r="A13" s="17" t="s">
        <v>162</v>
      </c>
      <c r="B13" s="6" t="s">
        <v>25</v>
      </c>
      <c r="C13" s="6" t="s">
        <v>129</v>
      </c>
      <c r="D13" s="6" t="s">
        <v>32</v>
      </c>
      <c r="E13" s="12" t="s">
        <v>294</v>
      </c>
      <c r="F13" s="7">
        <v>265.07</v>
      </c>
      <c r="G13" s="10">
        <v>265.07</v>
      </c>
      <c r="H13" s="8" t="s">
        <v>295</v>
      </c>
      <c r="I13" s="6"/>
    </row>
    <row r="14" ht="24" spans="1:9">
      <c r="A14" s="17" t="s">
        <v>296</v>
      </c>
      <c r="B14" s="6" t="s">
        <v>25</v>
      </c>
      <c r="C14" s="6" t="s">
        <v>36</v>
      </c>
      <c r="D14" s="6" t="s">
        <v>297</v>
      </c>
      <c r="E14" s="10" t="s">
        <v>298</v>
      </c>
      <c r="F14" s="7">
        <v>6.76</v>
      </c>
      <c r="G14" s="10">
        <v>6.76</v>
      </c>
      <c r="H14" s="8" t="s">
        <v>299</v>
      </c>
      <c r="I14" s="6"/>
    </row>
    <row r="15" spans="1:9">
      <c r="A15" s="17" t="s">
        <v>300</v>
      </c>
      <c r="B15" s="6" t="s">
        <v>25</v>
      </c>
      <c r="C15" s="6" t="s">
        <v>129</v>
      </c>
      <c r="D15" s="6" t="s">
        <v>32</v>
      </c>
      <c r="E15" s="12" t="s">
        <v>301</v>
      </c>
      <c r="F15" s="7">
        <v>40.83</v>
      </c>
      <c r="G15" s="10">
        <v>40.83</v>
      </c>
      <c r="H15" s="8" t="s">
        <v>302</v>
      </c>
      <c r="I15" s="6"/>
    </row>
    <row r="16" ht="36" spans="1:9">
      <c r="A16" s="17" t="s">
        <v>303</v>
      </c>
      <c r="B16" s="6" t="s">
        <v>25</v>
      </c>
      <c r="C16" s="6" t="s">
        <v>150</v>
      </c>
      <c r="D16" s="6" t="s">
        <v>150</v>
      </c>
      <c r="E16" s="6" t="s">
        <v>150</v>
      </c>
      <c r="F16" s="7">
        <v>26.55</v>
      </c>
      <c r="G16" s="10">
        <v>26.55</v>
      </c>
      <c r="H16" s="8" t="s">
        <v>304</v>
      </c>
      <c r="I16" s="6"/>
    </row>
    <row r="17" spans="1:9">
      <c r="A17" s="17" t="s">
        <v>305</v>
      </c>
      <c r="B17" s="6" t="s">
        <v>150</v>
      </c>
      <c r="C17" s="6" t="s">
        <v>150</v>
      </c>
      <c r="D17" s="6" t="s">
        <v>150</v>
      </c>
      <c r="E17" s="6" t="s">
        <v>150</v>
      </c>
      <c r="F17" s="7">
        <v>393.3</v>
      </c>
      <c r="G17" s="7">
        <v>393.3</v>
      </c>
      <c r="H17" s="6"/>
      <c r="I17" s="6"/>
    </row>
    <row r="18" spans="1:9">
      <c r="A18" s="17" t="s">
        <v>168</v>
      </c>
      <c r="B18" s="6" t="s">
        <v>25</v>
      </c>
      <c r="C18" s="6" t="s">
        <v>45</v>
      </c>
      <c r="D18" s="6" t="s">
        <v>32</v>
      </c>
      <c r="E18" s="10" t="s">
        <v>306</v>
      </c>
      <c r="F18" s="7">
        <v>353.92</v>
      </c>
      <c r="G18" s="10">
        <v>353.92</v>
      </c>
      <c r="H18" s="8" t="s">
        <v>307</v>
      </c>
      <c r="I18" s="6"/>
    </row>
    <row r="19" spans="1:9">
      <c r="A19" s="17" t="s">
        <v>171</v>
      </c>
      <c r="B19" s="6" t="s">
        <v>25</v>
      </c>
      <c r="C19" s="6" t="s">
        <v>150</v>
      </c>
      <c r="D19" s="6" t="s">
        <v>150</v>
      </c>
      <c r="E19" s="6" t="s">
        <v>150</v>
      </c>
      <c r="F19" s="7">
        <v>39.38</v>
      </c>
      <c r="G19" s="10">
        <v>39.38</v>
      </c>
      <c r="H19" s="8" t="s">
        <v>308</v>
      </c>
      <c r="I19" s="6"/>
    </row>
    <row r="20" spans="1:9">
      <c r="A20" s="17" t="s">
        <v>63</v>
      </c>
      <c r="B20" s="6" t="s">
        <v>150</v>
      </c>
      <c r="C20" s="6" t="s">
        <v>150</v>
      </c>
      <c r="D20" s="6" t="s">
        <v>150</v>
      </c>
      <c r="E20" s="6" t="s">
        <v>150</v>
      </c>
      <c r="F20" s="7">
        <v>0.26</v>
      </c>
      <c r="G20" s="7">
        <v>0.26</v>
      </c>
      <c r="H20" s="8"/>
      <c r="I20" s="6"/>
    </row>
    <row r="21" spans="1:9">
      <c r="A21" s="16" t="s">
        <v>179</v>
      </c>
      <c r="B21" s="6" t="s">
        <v>25</v>
      </c>
      <c r="C21" s="6" t="s">
        <v>150</v>
      </c>
      <c r="D21" s="6" t="s">
        <v>150</v>
      </c>
      <c r="E21" s="12" t="s">
        <v>180</v>
      </c>
      <c r="F21" s="7">
        <v>0.26</v>
      </c>
      <c r="G21" s="10">
        <v>0.26</v>
      </c>
      <c r="H21" s="8" t="s">
        <v>181</v>
      </c>
      <c r="I21" s="6"/>
    </row>
    <row r="22" spans="1:9">
      <c r="A22" s="17" t="s">
        <v>182</v>
      </c>
      <c r="B22" s="6" t="s">
        <v>150</v>
      </c>
      <c r="C22" s="6" t="s">
        <v>150</v>
      </c>
      <c r="D22" s="6" t="s">
        <v>150</v>
      </c>
      <c r="E22" s="6" t="s">
        <v>150</v>
      </c>
      <c r="F22" s="7">
        <v>0.47</v>
      </c>
      <c r="G22" s="7">
        <v>0.47</v>
      </c>
      <c r="H22" s="8"/>
      <c r="I22" s="6"/>
    </row>
    <row r="23" spans="1:9">
      <c r="A23" s="17" t="s">
        <v>183</v>
      </c>
      <c r="B23" s="6" t="s">
        <v>150</v>
      </c>
      <c r="C23" s="6" t="s">
        <v>150</v>
      </c>
      <c r="D23" s="6" t="s">
        <v>150</v>
      </c>
      <c r="E23" s="6" t="s">
        <v>150</v>
      </c>
      <c r="F23" s="7">
        <v>0.47</v>
      </c>
      <c r="G23" s="10">
        <v>0.47</v>
      </c>
      <c r="H23" s="8" t="s">
        <v>184</v>
      </c>
      <c r="I23" s="6"/>
    </row>
    <row r="24" spans="1:9">
      <c r="A24" s="17" t="s">
        <v>185</v>
      </c>
      <c r="B24" s="6" t="s">
        <v>150</v>
      </c>
      <c r="C24" s="6" t="s">
        <v>150</v>
      </c>
      <c r="D24" s="6" t="s">
        <v>150</v>
      </c>
      <c r="E24" s="6" t="s">
        <v>150</v>
      </c>
      <c r="F24" s="7">
        <v>19.76</v>
      </c>
      <c r="G24" s="7">
        <v>19.76</v>
      </c>
      <c r="H24" s="8"/>
      <c r="I24" s="6"/>
    </row>
    <row r="25" spans="1:9">
      <c r="A25" s="17" t="s">
        <v>186</v>
      </c>
      <c r="B25" s="6" t="s">
        <v>150</v>
      </c>
      <c r="C25" s="6" t="s">
        <v>150</v>
      </c>
      <c r="D25" s="6" t="s">
        <v>150</v>
      </c>
      <c r="E25" s="6" t="s">
        <v>150</v>
      </c>
      <c r="F25" s="7">
        <v>19.76</v>
      </c>
      <c r="G25" s="10">
        <v>19.76</v>
      </c>
      <c r="H25" s="18" t="s">
        <v>187</v>
      </c>
      <c r="I25" s="6"/>
    </row>
    <row r="26" spans="1:9">
      <c r="A26" s="17" t="s">
        <v>188</v>
      </c>
      <c r="B26" s="6" t="s">
        <v>150</v>
      </c>
      <c r="C26" s="6" t="s">
        <v>150</v>
      </c>
      <c r="D26" s="6" t="s">
        <v>150</v>
      </c>
      <c r="E26" s="6" t="s">
        <v>150</v>
      </c>
      <c r="F26" s="7">
        <v>90</v>
      </c>
      <c r="G26" s="7">
        <v>90</v>
      </c>
      <c r="H26" s="8"/>
      <c r="I26" s="6"/>
    </row>
    <row r="27" ht="36" spans="1:9">
      <c r="A27" s="17" t="s">
        <v>189</v>
      </c>
      <c r="B27" s="6" t="s">
        <v>150</v>
      </c>
      <c r="C27" s="6" t="s">
        <v>150</v>
      </c>
      <c r="D27" s="6" t="s">
        <v>150</v>
      </c>
      <c r="E27" s="6" t="s">
        <v>150</v>
      </c>
      <c r="F27" s="7">
        <v>27</v>
      </c>
      <c r="G27" s="7">
        <v>27</v>
      </c>
      <c r="H27" s="14" t="s">
        <v>190</v>
      </c>
      <c r="I27" s="6"/>
    </row>
    <row r="28" spans="1:9">
      <c r="A28" s="17" t="s">
        <v>191</v>
      </c>
      <c r="B28" s="6" t="s">
        <v>150</v>
      </c>
      <c r="C28" s="6" t="s">
        <v>150</v>
      </c>
      <c r="D28" s="6" t="s">
        <v>150</v>
      </c>
      <c r="E28" s="6" t="s">
        <v>150</v>
      </c>
      <c r="F28" s="7">
        <v>18</v>
      </c>
      <c r="G28" s="7">
        <v>18</v>
      </c>
      <c r="H28" s="14" t="s">
        <v>192</v>
      </c>
      <c r="I28" s="6"/>
    </row>
    <row r="29" spans="1:9">
      <c r="A29" s="17" t="s">
        <v>193</v>
      </c>
      <c r="B29" s="6" t="s">
        <v>150</v>
      </c>
      <c r="C29" s="6" t="s">
        <v>150</v>
      </c>
      <c r="D29" s="6" t="s">
        <v>150</v>
      </c>
      <c r="E29" s="6" t="s">
        <v>150</v>
      </c>
      <c r="F29" s="7">
        <v>45</v>
      </c>
      <c r="G29" s="7">
        <v>45</v>
      </c>
      <c r="H29" s="14" t="s">
        <v>194</v>
      </c>
      <c r="I29" s="6"/>
    </row>
  </sheetData>
  <mergeCells count="12">
    <mergeCell ref="A1:I1"/>
    <mergeCell ref="F2:G2"/>
    <mergeCell ref="A2:A4"/>
    <mergeCell ref="B2:B4"/>
    <mergeCell ref="C2:C4"/>
    <mergeCell ref="D2:D4"/>
    <mergeCell ref="E2:E4"/>
    <mergeCell ref="F3:F4"/>
    <mergeCell ref="G3:G4"/>
    <mergeCell ref="H2:H4"/>
    <mergeCell ref="I2:I4"/>
    <mergeCell ref="I5:I29"/>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K18" sqref="K18"/>
    </sheetView>
  </sheetViews>
  <sheetFormatPr defaultColWidth="9" defaultRowHeight="14.25"/>
  <cols>
    <col min="1" max="1" width="33" customWidth="1"/>
    <col min="2" max="2" width="8.75" customWidth="1"/>
    <col min="3" max="3" width="8.875" customWidth="1"/>
    <col min="4" max="4" width="7.125" customWidth="1"/>
    <col min="5" max="5" width="9.875" customWidth="1"/>
    <col min="6" max="7" width="7.5" customWidth="1"/>
    <col min="8" max="8" width="45.5" customWidth="1"/>
    <col min="9" max="9" width="30.25" customWidth="1"/>
  </cols>
  <sheetData>
    <row r="1" ht="38" customHeight="1" spans="1:9">
      <c r="A1" s="5" t="s">
        <v>309</v>
      </c>
      <c r="B1" s="5"/>
      <c r="C1" s="5"/>
      <c r="D1" s="5"/>
      <c r="E1" s="5"/>
      <c r="F1" s="5"/>
      <c r="G1" s="5"/>
      <c r="H1" s="5"/>
      <c r="I1" s="5"/>
    </row>
    <row r="2" spans="1:9">
      <c r="A2" s="6" t="s">
        <v>1</v>
      </c>
      <c r="B2" s="6" t="s">
        <v>310</v>
      </c>
      <c r="C2" s="6" t="s">
        <v>148</v>
      </c>
      <c r="D2" s="6" t="s">
        <v>4</v>
      </c>
      <c r="E2" s="6" t="s">
        <v>5</v>
      </c>
      <c r="F2" s="6" t="s">
        <v>6</v>
      </c>
      <c r="G2" s="6"/>
      <c r="H2" s="6" t="s">
        <v>7</v>
      </c>
      <c r="I2" s="6" t="s">
        <v>84</v>
      </c>
    </row>
    <row r="3" spans="1:9">
      <c r="A3" s="6"/>
      <c r="B3" s="6"/>
      <c r="C3" s="6"/>
      <c r="D3" s="6"/>
      <c r="E3" s="6"/>
      <c r="F3" s="6" t="s">
        <v>9</v>
      </c>
      <c r="G3" s="6" t="s">
        <v>10</v>
      </c>
      <c r="H3" s="6"/>
      <c r="I3" s="6"/>
    </row>
    <row r="4" ht="26" customHeight="1" spans="1:9">
      <c r="A4" s="6"/>
      <c r="B4" s="6"/>
      <c r="C4" s="6"/>
      <c r="D4" s="6"/>
      <c r="E4" s="6"/>
      <c r="F4" s="6"/>
      <c r="G4" s="6"/>
      <c r="H4" s="6"/>
      <c r="I4" s="6"/>
    </row>
    <row r="5" spans="1:9">
      <c r="A5" s="6" t="s">
        <v>149</v>
      </c>
      <c r="B5" s="6" t="s">
        <v>150</v>
      </c>
      <c r="C5" s="6" t="s">
        <v>150</v>
      </c>
      <c r="D5" s="6" t="s">
        <v>150</v>
      </c>
      <c r="E5" s="6" t="s">
        <v>281</v>
      </c>
      <c r="F5" s="7">
        <v>900</v>
      </c>
      <c r="G5" s="7">
        <v>900</v>
      </c>
      <c r="H5" s="8"/>
      <c r="I5" s="6" t="s">
        <v>311</v>
      </c>
    </row>
    <row r="6" spans="1:9">
      <c r="A6" s="8" t="s">
        <v>17</v>
      </c>
      <c r="B6" s="6" t="s">
        <v>150</v>
      </c>
      <c r="C6" s="6" t="s">
        <v>150</v>
      </c>
      <c r="D6" s="6" t="s">
        <v>150</v>
      </c>
      <c r="E6" s="6" t="s">
        <v>312</v>
      </c>
      <c r="F6" s="7">
        <v>68.59</v>
      </c>
      <c r="G6" s="7">
        <v>68.59</v>
      </c>
      <c r="H6" s="8"/>
      <c r="I6" s="6"/>
    </row>
    <row r="7" ht="24" spans="1:9">
      <c r="A7" s="9" t="s">
        <v>230</v>
      </c>
      <c r="B7" s="6" t="s">
        <v>25</v>
      </c>
      <c r="C7" s="6" t="s">
        <v>150</v>
      </c>
      <c r="D7" s="6" t="s">
        <v>150</v>
      </c>
      <c r="E7" s="6" t="s">
        <v>312</v>
      </c>
      <c r="F7" s="7">
        <v>37.1</v>
      </c>
      <c r="G7" s="10">
        <v>37.1</v>
      </c>
      <c r="H7" s="8" t="s">
        <v>313</v>
      </c>
      <c r="I7" s="6"/>
    </row>
    <row r="8" ht="24" spans="1:9">
      <c r="A8" s="9" t="s">
        <v>231</v>
      </c>
      <c r="B8" s="6" t="s">
        <v>25</v>
      </c>
      <c r="C8" s="6" t="s">
        <v>150</v>
      </c>
      <c r="D8" s="6" t="s">
        <v>150</v>
      </c>
      <c r="E8" s="6" t="s">
        <v>312</v>
      </c>
      <c r="F8" s="7">
        <v>31.49</v>
      </c>
      <c r="G8" s="10">
        <v>31.49</v>
      </c>
      <c r="H8" s="8" t="s">
        <v>314</v>
      </c>
      <c r="I8" s="6"/>
    </row>
    <row r="9" spans="1:9">
      <c r="A9" s="8" t="s">
        <v>158</v>
      </c>
      <c r="B9" s="6" t="s">
        <v>150</v>
      </c>
      <c r="C9" s="6" t="s">
        <v>150</v>
      </c>
      <c r="D9" s="6" t="s">
        <v>150</v>
      </c>
      <c r="E9" s="6" t="s">
        <v>150</v>
      </c>
      <c r="F9" s="7">
        <v>276.29</v>
      </c>
      <c r="G9" s="7">
        <v>276.29</v>
      </c>
      <c r="H9" s="6"/>
      <c r="I9" s="6"/>
    </row>
    <row r="10" spans="1:9">
      <c r="A10" s="11" t="s">
        <v>159</v>
      </c>
      <c r="B10" s="6" t="s">
        <v>25</v>
      </c>
      <c r="C10" s="6" t="s">
        <v>129</v>
      </c>
      <c r="D10" s="6" t="s">
        <v>60</v>
      </c>
      <c r="E10" s="12" t="s">
        <v>236</v>
      </c>
      <c r="F10" s="7">
        <v>10.22</v>
      </c>
      <c r="G10" s="10">
        <v>10.22</v>
      </c>
      <c r="H10" s="8" t="s">
        <v>315</v>
      </c>
      <c r="I10" s="6"/>
    </row>
    <row r="11" ht="24" spans="1:9">
      <c r="A11" s="11" t="s">
        <v>162</v>
      </c>
      <c r="B11" s="6" t="s">
        <v>25</v>
      </c>
      <c r="C11" s="6" t="s">
        <v>246</v>
      </c>
      <c r="D11" s="6" t="s">
        <v>32</v>
      </c>
      <c r="E11" s="12" t="s">
        <v>316</v>
      </c>
      <c r="F11" s="7">
        <v>212.38</v>
      </c>
      <c r="G11" s="10">
        <v>212.38</v>
      </c>
      <c r="H11" s="8" t="s">
        <v>317</v>
      </c>
      <c r="I11" s="6"/>
    </row>
    <row r="12" ht="24" spans="1:9">
      <c r="A12" s="11" t="s">
        <v>296</v>
      </c>
      <c r="B12" s="6" t="s">
        <v>25</v>
      </c>
      <c r="C12" s="6" t="s">
        <v>36</v>
      </c>
      <c r="D12" s="6" t="s">
        <v>297</v>
      </c>
      <c r="E12" s="10" t="s">
        <v>298</v>
      </c>
      <c r="F12" s="7">
        <v>12.76</v>
      </c>
      <c r="G12" s="10">
        <v>12.76</v>
      </c>
      <c r="H12" s="8" t="s">
        <v>318</v>
      </c>
      <c r="I12" s="6"/>
    </row>
    <row r="13" spans="1:9">
      <c r="A13" s="11" t="s">
        <v>300</v>
      </c>
      <c r="B13" s="6" t="s">
        <v>25</v>
      </c>
      <c r="C13" s="6" t="s">
        <v>129</v>
      </c>
      <c r="D13" s="6" t="s">
        <v>32</v>
      </c>
      <c r="E13" s="12" t="s">
        <v>319</v>
      </c>
      <c r="F13" s="7">
        <v>33.01</v>
      </c>
      <c r="G13" s="10">
        <v>33.01</v>
      </c>
      <c r="H13" s="8" t="s">
        <v>320</v>
      </c>
      <c r="I13" s="6"/>
    </row>
    <row r="14" ht="24" spans="1:9">
      <c r="A14" s="11" t="s">
        <v>303</v>
      </c>
      <c r="B14" s="6" t="s">
        <v>25</v>
      </c>
      <c r="C14" s="6" t="s">
        <v>150</v>
      </c>
      <c r="D14" s="6" t="s">
        <v>150</v>
      </c>
      <c r="E14" s="6" t="s">
        <v>150</v>
      </c>
      <c r="F14" s="7">
        <v>7.92</v>
      </c>
      <c r="G14" s="10">
        <v>7.92</v>
      </c>
      <c r="H14" s="8" t="s">
        <v>321</v>
      </c>
      <c r="I14" s="6"/>
    </row>
    <row r="15" spans="1:9">
      <c r="A15" s="13" t="s">
        <v>43</v>
      </c>
      <c r="B15" s="6" t="s">
        <v>150</v>
      </c>
      <c r="C15" s="6" t="s">
        <v>150</v>
      </c>
      <c r="D15" s="6" t="s">
        <v>150</v>
      </c>
      <c r="E15" s="6" t="s">
        <v>150</v>
      </c>
      <c r="F15" s="7">
        <v>359.45</v>
      </c>
      <c r="G15" s="7">
        <v>359.45</v>
      </c>
      <c r="H15" s="6"/>
      <c r="I15" s="6"/>
    </row>
    <row r="16" spans="1:9">
      <c r="A16" s="11" t="s">
        <v>168</v>
      </c>
      <c r="B16" s="6" t="s">
        <v>25</v>
      </c>
      <c r="C16" s="6" t="s">
        <v>45</v>
      </c>
      <c r="D16" s="6" t="s">
        <v>32</v>
      </c>
      <c r="E16" s="10" t="s">
        <v>322</v>
      </c>
      <c r="F16" s="7">
        <v>336.88</v>
      </c>
      <c r="G16" s="10">
        <v>336.88</v>
      </c>
      <c r="H16" s="8" t="s">
        <v>323</v>
      </c>
      <c r="I16" s="6"/>
    </row>
    <row r="17" spans="1:9">
      <c r="A17" s="11" t="s">
        <v>171</v>
      </c>
      <c r="B17" s="6" t="s">
        <v>25</v>
      </c>
      <c r="C17" s="6" t="s">
        <v>150</v>
      </c>
      <c r="D17" s="6" t="s">
        <v>150</v>
      </c>
      <c r="E17" s="6" t="s">
        <v>150</v>
      </c>
      <c r="F17" s="7">
        <v>22.57</v>
      </c>
      <c r="G17" s="10">
        <v>22.57</v>
      </c>
      <c r="H17" s="8" t="s">
        <v>324</v>
      </c>
      <c r="I17" s="6"/>
    </row>
    <row r="18" spans="1:9">
      <c r="A18" s="13" t="s">
        <v>54</v>
      </c>
      <c r="B18" s="6" t="s">
        <v>150</v>
      </c>
      <c r="C18" s="6" t="s">
        <v>150</v>
      </c>
      <c r="D18" s="6" t="s">
        <v>150</v>
      </c>
      <c r="E18" s="6" t="s">
        <v>150</v>
      </c>
      <c r="F18" s="7">
        <v>83.51</v>
      </c>
      <c r="G18" s="7">
        <v>83.51</v>
      </c>
      <c r="H18" s="6"/>
      <c r="I18" s="6"/>
    </row>
    <row r="19" spans="1:9">
      <c r="A19" s="11" t="s">
        <v>173</v>
      </c>
      <c r="B19" s="6" t="s">
        <v>25</v>
      </c>
      <c r="C19" s="6" t="s">
        <v>36</v>
      </c>
      <c r="D19" s="6" t="s">
        <v>60</v>
      </c>
      <c r="E19" s="10" t="s">
        <v>325</v>
      </c>
      <c r="F19" s="7">
        <v>83.51</v>
      </c>
      <c r="G19" s="10">
        <v>83.51</v>
      </c>
      <c r="H19" s="8" t="s">
        <v>326</v>
      </c>
      <c r="I19" s="6"/>
    </row>
    <row r="20" spans="1:9">
      <c r="A20" s="13" t="s">
        <v>63</v>
      </c>
      <c r="B20" s="6" t="s">
        <v>150</v>
      </c>
      <c r="C20" s="6" t="s">
        <v>150</v>
      </c>
      <c r="D20" s="6" t="s">
        <v>150</v>
      </c>
      <c r="E20" s="6" t="s">
        <v>150</v>
      </c>
      <c r="F20" s="7">
        <v>0.26</v>
      </c>
      <c r="G20" s="7">
        <v>0.26</v>
      </c>
      <c r="H20" s="8"/>
      <c r="I20" s="6"/>
    </row>
    <row r="21" spans="1:9">
      <c r="A21" s="9" t="s">
        <v>179</v>
      </c>
      <c r="B21" s="6" t="s">
        <v>25</v>
      </c>
      <c r="C21" s="6" t="s">
        <v>150</v>
      </c>
      <c r="D21" s="6" t="s">
        <v>150</v>
      </c>
      <c r="E21" s="12" t="s">
        <v>180</v>
      </c>
      <c r="F21" s="7">
        <v>0.26</v>
      </c>
      <c r="G21" s="10">
        <v>0.26</v>
      </c>
      <c r="H21" s="8" t="s">
        <v>181</v>
      </c>
      <c r="I21" s="6"/>
    </row>
    <row r="22" spans="1:9">
      <c r="A22" s="13" t="s">
        <v>182</v>
      </c>
      <c r="B22" s="6" t="s">
        <v>150</v>
      </c>
      <c r="C22" s="6" t="s">
        <v>150</v>
      </c>
      <c r="D22" s="6" t="s">
        <v>150</v>
      </c>
      <c r="E22" s="6" t="s">
        <v>150</v>
      </c>
      <c r="F22" s="7">
        <v>2.14</v>
      </c>
      <c r="G22" s="7">
        <v>2.14</v>
      </c>
      <c r="H22" s="8"/>
      <c r="I22" s="6"/>
    </row>
    <row r="23" spans="1:9">
      <c r="A23" s="11" t="s">
        <v>183</v>
      </c>
      <c r="B23" s="6" t="s">
        <v>150</v>
      </c>
      <c r="C23" s="6" t="s">
        <v>150</v>
      </c>
      <c r="D23" s="6" t="s">
        <v>150</v>
      </c>
      <c r="E23" s="6" t="s">
        <v>150</v>
      </c>
      <c r="F23" s="10">
        <v>2.14</v>
      </c>
      <c r="G23" s="10">
        <v>2.14</v>
      </c>
      <c r="H23" s="8" t="s">
        <v>184</v>
      </c>
      <c r="I23" s="6"/>
    </row>
    <row r="24" spans="1:9">
      <c r="A24" s="13" t="s">
        <v>185</v>
      </c>
      <c r="B24" s="6" t="s">
        <v>150</v>
      </c>
      <c r="C24" s="6" t="s">
        <v>150</v>
      </c>
      <c r="D24" s="6" t="s">
        <v>150</v>
      </c>
      <c r="E24" s="6" t="s">
        <v>150</v>
      </c>
      <c r="F24" s="7">
        <v>19.76</v>
      </c>
      <c r="G24" s="7">
        <v>19.76</v>
      </c>
      <c r="H24" s="8"/>
      <c r="I24" s="6"/>
    </row>
    <row r="25" spans="1:9">
      <c r="A25" s="11" t="s">
        <v>186</v>
      </c>
      <c r="B25" s="6" t="s">
        <v>150</v>
      </c>
      <c r="C25" s="6" t="s">
        <v>150</v>
      </c>
      <c r="D25" s="6" t="s">
        <v>150</v>
      </c>
      <c r="E25" s="6" t="s">
        <v>150</v>
      </c>
      <c r="F25" s="7">
        <v>19.76</v>
      </c>
      <c r="G25" s="10">
        <v>19.76</v>
      </c>
      <c r="H25" s="8" t="s">
        <v>187</v>
      </c>
      <c r="I25" s="6"/>
    </row>
    <row r="26" spans="1:9">
      <c r="A26" s="13" t="s">
        <v>188</v>
      </c>
      <c r="B26" s="6" t="s">
        <v>150</v>
      </c>
      <c r="C26" s="6" t="s">
        <v>150</v>
      </c>
      <c r="D26" s="6" t="s">
        <v>150</v>
      </c>
      <c r="E26" s="6" t="s">
        <v>150</v>
      </c>
      <c r="F26" s="7">
        <v>90</v>
      </c>
      <c r="G26" s="7">
        <v>90</v>
      </c>
      <c r="H26" s="8"/>
      <c r="I26" s="6"/>
    </row>
    <row r="27" ht="36" spans="1:9">
      <c r="A27" s="11" t="s">
        <v>189</v>
      </c>
      <c r="B27" s="6" t="s">
        <v>150</v>
      </c>
      <c r="C27" s="6" t="s">
        <v>150</v>
      </c>
      <c r="D27" s="6" t="s">
        <v>150</v>
      </c>
      <c r="E27" s="6" t="s">
        <v>150</v>
      </c>
      <c r="F27" s="7">
        <v>27</v>
      </c>
      <c r="G27" s="7">
        <v>27</v>
      </c>
      <c r="H27" s="14" t="s">
        <v>190</v>
      </c>
      <c r="I27" s="6"/>
    </row>
    <row r="28" spans="1:9">
      <c r="A28" s="11" t="s">
        <v>191</v>
      </c>
      <c r="B28" s="6" t="s">
        <v>150</v>
      </c>
      <c r="C28" s="6" t="s">
        <v>150</v>
      </c>
      <c r="D28" s="6" t="s">
        <v>150</v>
      </c>
      <c r="E28" s="6" t="s">
        <v>150</v>
      </c>
      <c r="F28" s="7">
        <v>18</v>
      </c>
      <c r="G28" s="7">
        <v>18</v>
      </c>
      <c r="H28" s="14" t="s">
        <v>192</v>
      </c>
      <c r="I28" s="6"/>
    </row>
    <row r="29" spans="1:9">
      <c r="A29" s="11" t="s">
        <v>193</v>
      </c>
      <c r="B29" s="6" t="s">
        <v>150</v>
      </c>
      <c r="C29" s="6" t="s">
        <v>150</v>
      </c>
      <c r="D29" s="6" t="s">
        <v>150</v>
      </c>
      <c r="E29" s="6" t="s">
        <v>150</v>
      </c>
      <c r="F29" s="7">
        <v>45</v>
      </c>
      <c r="G29" s="7">
        <v>45</v>
      </c>
      <c r="H29" s="14" t="s">
        <v>194</v>
      </c>
      <c r="I29" s="6"/>
    </row>
  </sheetData>
  <mergeCells count="12">
    <mergeCell ref="A1:I1"/>
    <mergeCell ref="F2:G2"/>
    <mergeCell ref="A2:A4"/>
    <mergeCell ref="B2:B4"/>
    <mergeCell ref="C2:C4"/>
    <mergeCell ref="D2:D4"/>
    <mergeCell ref="E2:E4"/>
    <mergeCell ref="F3:F4"/>
    <mergeCell ref="G3:G4"/>
    <mergeCell ref="H2:H4"/>
    <mergeCell ref="I2:I4"/>
    <mergeCell ref="I5:I29"/>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workbookViewId="0">
      <selection activeCell="J5" sqref="J5:J25"/>
    </sheetView>
  </sheetViews>
  <sheetFormatPr defaultColWidth="9" defaultRowHeight="14.25"/>
  <cols>
    <col min="1" max="1" width="21.75" customWidth="1"/>
    <col min="2" max="2" width="8.75" customWidth="1"/>
    <col min="3" max="4" width="8" customWidth="1"/>
    <col min="5" max="5" width="9.875" customWidth="1"/>
    <col min="6" max="6" width="6.625" customWidth="1"/>
    <col min="7" max="8" width="7.125" customWidth="1"/>
    <col min="9" max="9" width="36" customWidth="1"/>
    <col min="10" max="10" width="27.75" customWidth="1"/>
  </cols>
  <sheetData>
    <row r="1" ht="24.75" spans="1:10">
      <c r="A1" s="1" t="s">
        <v>327</v>
      </c>
      <c r="B1" s="1"/>
      <c r="C1" s="1"/>
      <c r="D1" s="1"/>
      <c r="E1" s="1"/>
      <c r="F1" s="1"/>
      <c r="G1" s="1"/>
      <c r="H1" s="1"/>
      <c r="I1" s="1"/>
      <c r="J1" s="1"/>
    </row>
    <row r="2" spans="1:10">
      <c r="A2" s="2" t="s">
        <v>1</v>
      </c>
      <c r="B2" s="2" t="s">
        <v>328</v>
      </c>
      <c r="C2" s="2" t="s">
        <v>329</v>
      </c>
      <c r="D2" s="2" t="s">
        <v>4</v>
      </c>
      <c r="E2" s="2" t="s">
        <v>5</v>
      </c>
      <c r="F2" s="2" t="s">
        <v>6</v>
      </c>
      <c r="G2" s="2"/>
      <c r="H2" s="2"/>
      <c r="I2" s="2" t="s">
        <v>7</v>
      </c>
      <c r="J2" s="3" t="s">
        <v>8</v>
      </c>
    </row>
    <row r="3" spans="1:10">
      <c r="A3" s="2"/>
      <c r="B3" s="2"/>
      <c r="C3" s="2"/>
      <c r="D3" s="2"/>
      <c r="E3" s="2"/>
      <c r="F3" s="2" t="s">
        <v>9</v>
      </c>
      <c r="G3" s="2" t="s">
        <v>10</v>
      </c>
      <c r="H3" s="2" t="s">
        <v>85</v>
      </c>
      <c r="I3" s="2"/>
      <c r="J3" s="3"/>
    </row>
    <row r="4" spans="1:10">
      <c r="A4" s="2"/>
      <c r="B4" s="2"/>
      <c r="C4" s="2"/>
      <c r="D4" s="2"/>
      <c r="E4" s="2"/>
      <c r="F4" s="2"/>
      <c r="G4" s="2"/>
      <c r="H4" s="2"/>
      <c r="I4" s="2"/>
      <c r="J4" s="3"/>
    </row>
    <row r="5" spans="1:10">
      <c r="A5" s="2" t="s">
        <v>12</v>
      </c>
      <c r="B5" s="2" t="s">
        <v>150</v>
      </c>
      <c r="C5" s="2" t="s">
        <v>150</v>
      </c>
      <c r="D5" s="2" t="s">
        <v>150</v>
      </c>
      <c r="E5" s="2" t="s">
        <v>330</v>
      </c>
      <c r="F5" s="2">
        <v>1500</v>
      </c>
      <c r="G5" s="2"/>
      <c r="H5" s="2" t="s">
        <v>150</v>
      </c>
      <c r="I5" s="2"/>
      <c r="J5" s="2" t="s">
        <v>331</v>
      </c>
    </row>
    <row r="6" spans="1:10">
      <c r="A6" s="4" t="s">
        <v>17</v>
      </c>
      <c r="B6" s="2" t="s">
        <v>150</v>
      </c>
      <c r="C6" s="2" t="s">
        <v>150</v>
      </c>
      <c r="D6" s="2" t="s">
        <v>150</v>
      </c>
      <c r="E6" s="2" t="s">
        <v>332</v>
      </c>
      <c r="F6" s="2">
        <v>46.67</v>
      </c>
      <c r="G6" s="2"/>
      <c r="H6" s="2" t="s">
        <v>150</v>
      </c>
      <c r="I6" s="4"/>
      <c r="J6" s="2"/>
    </row>
    <row r="7" spans="1:10">
      <c r="A7" s="4" t="s">
        <v>230</v>
      </c>
      <c r="B7" s="2"/>
      <c r="C7" s="2"/>
      <c r="D7" s="2"/>
      <c r="E7" s="2"/>
      <c r="F7" s="2">
        <v>16.23</v>
      </c>
      <c r="G7" s="2"/>
      <c r="H7" s="2"/>
      <c r="I7" s="4"/>
      <c r="J7" s="2"/>
    </row>
    <row r="8" spans="1:10">
      <c r="A8" s="4" t="s">
        <v>231</v>
      </c>
      <c r="B8" s="2"/>
      <c r="C8" s="2"/>
      <c r="D8" s="2"/>
      <c r="E8" s="2"/>
      <c r="F8" s="2">
        <v>30.44</v>
      </c>
      <c r="G8" s="2"/>
      <c r="H8" s="2"/>
      <c r="I8" s="4"/>
      <c r="J8" s="2"/>
    </row>
    <row r="9" spans="1:10">
      <c r="A9" s="4" t="s">
        <v>23</v>
      </c>
      <c r="B9" s="2" t="s">
        <v>150</v>
      </c>
      <c r="C9" s="2" t="s">
        <v>150</v>
      </c>
      <c r="D9" s="2" t="s">
        <v>150</v>
      </c>
      <c r="E9" s="2" t="s">
        <v>150</v>
      </c>
      <c r="F9" s="2">
        <v>515.02</v>
      </c>
      <c r="G9" s="2"/>
      <c r="H9" s="2" t="s">
        <v>150</v>
      </c>
      <c r="I9" s="2"/>
      <c r="J9" s="2"/>
    </row>
    <row r="10" spans="1:10">
      <c r="A10" s="4" t="s">
        <v>333</v>
      </c>
      <c r="B10" s="2" t="s">
        <v>334</v>
      </c>
      <c r="C10" s="2" t="s">
        <v>335</v>
      </c>
      <c r="D10" s="2" t="s">
        <v>60</v>
      </c>
      <c r="E10" s="2" t="s">
        <v>236</v>
      </c>
      <c r="F10" s="2">
        <v>17.37</v>
      </c>
      <c r="G10" s="2"/>
      <c r="H10" s="2"/>
      <c r="I10" s="4" t="s">
        <v>336</v>
      </c>
      <c r="J10" s="2"/>
    </row>
    <row r="11" spans="1:10">
      <c r="A11" s="4" t="s">
        <v>337</v>
      </c>
      <c r="B11" s="2" t="s">
        <v>334</v>
      </c>
      <c r="C11" s="2" t="s">
        <v>335</v>
      </c>
      <c r="D11" s="2" t="s">
        <v>32</v>
      </c>
      <c r="E11" s="3" t="s">
        <v>338</v>
      </c>
      <c r="F11" s="2">
        <v>334.55</v>
      </c>
      <c r="G11" s="2"/>
      <c r="H11" s="2" t="s">
        <v>150</v>
      </c>
      <c r="I11" s="4" t="s">
        <v>339</v>
      </c>
      <c r="J11" s="2"/>
    </row>
    <row r="12" ht="24" spans="1:10">
      <c r="A12" s="4" t="s">
        <v>340</v>
      </c>
      <c r="B12" s="2" t="s">
        <v>334</v>
      </c>
      <c r="C12" s="2" t="s">
        <v>335</v>
      </c>
      <c r="D12" s="2" t="s">
        <v>341</v>
      </c>
      <c r="E12" s="3" t="s">
        <v>342</v>
      </c>
      <c r="F12" s="2">
        <v>123.79</v>
      </c>
      <c r="G12" s="2"/>
      <c r="H12" s="2" t="s">
        <v>150</v>
      </c>
      <c r="I12" s="4" t="s">
        <v>343</v>
      </c>
      <c r="J12" s="2"/>
    </row>
    <row r="13" ht="36" spans="1:10">
      <c r="A13" s="4" t="s">
        <v>344</v>
      </c>
      <c r="B13" s="2" t="s">
        <v>334</v>
      </c>
      <c r="C13" s="2" t="s">
        <v>150</v>
      </c>
      <c r="D13" s="2" t="s">
        <v>150</v>
      </c>
      <c r="E13" s="2" t="s">
        <v>150</v>
      </c>
      <c r="F13" s="2">
        <v>39.31</v>
      </c>
      <c r="G13" s="2"/>
      <c r="H13" s="2" t="s">
        <v>150</v>
      </c>
      <c r="I13" s="4" t="s">
        <v>345</v>
      </c>
      <c r="J13" s="2"/>
    </row>
    <row r="14" spans="1:10">
      <c r="A14" s="4" t="s">
        <v>43</v>
      </c>
      <c r="B14" s="2" t="s">
        <v>150</v>
      </c>
      <c r="C14" s="2" t="s">
        <v>150</v>
      </c>
      <c r="D14" s="2" t="s">
        <v>150</v>
      </c>
      <c r="E14" s="2" t="s">
        <v>150</v>
      </c>
      <c r="F14" s="2">
        <v>703.32</v>
      </c>
      <c r="G14" s="2"/>
      <c r="H14" s="2" t="s">
        <v>150</v>
      </c>
      <c r="I14" s="2"/>
      <c r="J14" s="2"/>
    </row>
    <row r="15" spans="1:10">
      <c r="A15" s="4" t="s">
        <v>346</v>
      </c>
      <c r="B15" s="2" t="s">
        <v>334</v>
      </c>
      <c r="C15" s="2" t="s">
        <v>45</v>
      </c>
      <c r="D15" s="2" t="s">
        <v>32</v>
      </c>
      <c r="E15" s="3" t="s">
        <v>347</v>
      </c>
      <c r="F15" s="2">
        <v>597.01</v>
      </c>
      <c r="G15" s="2"/>
      <c r="H15" s="2" t="s">
        <v>150</v>
      </c>
      <c r="I15" s="4" t="s">
        <v>348</v>
      </c>
      <c r="J15" s="2"/>
    </row>
    <row r="16" ht="36" spans="1:10">
      <c r="A16" s="4" t="s">
        <v>349</v>
      </c>
      <c r="B16" s="2" t="s">
        <v>334</v>
      </c>
      <c r="C16" s="2" t="s">
        <v>36</v>
      </c>
      <c r="D16" s="2" t="s">
        <v>150</v>
      </c>
      <c r="E16" s="2" t="s">
        <v>150</v>
      </c>
      <c r="F16" s="2">
        <v>106.31</v>
      </c>
      <c r="G16" s="2"/>
      <c r="H16" s="2" t="s">
        <v>150</v>
      </c>
      <c r="I16" s="4" t="s">
        <v>350</v>
      </c>
      <c r="J16" s="2"/>
    </row>
    <row r="17" ht="24" spans="1:10">
      <c r="A17" s="4" t="s">
        <v>351</v>
      </c>
      <c r="B17" s="2"/>
      <c r="C17" s="2"/>
      <c r="D17" s="2"/>
      <c r="E17" s="2"/>
      <c r="F17" s="2">
        <v>47.21</v>
      </c>
      <c r="G17" s="2"/>
      <c r="H17" s="2" t="s">
        <v>150</v>
      </c>
      <c r="I17" s="4"/>
      <c r="J17" s="2"/>
    </row>
    <row r="18" spans="1:10">
      <c r="A18" s="4" t="s">
        <v>352</v>
      </c>
      <c r="B18" s="2" t="s">
        <v>334</v>
      </c>
      <c r="C18" s="2" t="s">
        <v>36</v>
      </c>
      <c r="D18" s="2" t="s">
        <v>60</v>
      </c>
      <c r="E18" s="3" t="s">
        <v>353</v>
      </c>
      <c r="F18" s="2">
        <v>47.21</v>
      </c>
      <c r="G18" s="2"/>
      <c r="H18" s="2" t="s">
        <v>150</v>
      </c>
      <c r="I18" s="4" t="s">
        <v>354</v>
      </c>
      <c r="J18" s="2"/>
    </row>
    <row r="19" spans="1:10">
      <c r="A19" s="4" t="s">
        <v>63</v>
      </c>
      <c r="B19" s="2"/>
      <c r="C19" s="2"/>
      <c r="D19" s="2"/>
      <c r="E19" s="3"/>
      <c r="F19" s="2">
        <v>0.28</v>
      </c>
      <c r="G19" s="2"/>
      <c r="H19" s="2"/>
      <c r="I19" s="4"/>
      <c r="J19" s="2"/>
    </row>
    <row r="20" spans="1:10">
      <c r="A20" s="4" t="s">
        <v>269</v>
      </c>
      <c r="B20" s="2" t="s">
        <v>334</v>
      </c>
      <c r="C20" s="2" t="s">
        <v>36</v>
      </c>
      <c r="D20" s="2"/>
      <c r="E20" s="3" t="s">
        <v>180</v>
      </c>
      <c r="F20" s="2">
        <v>0.28</v>
      </c>
      <c r="G20" s="2"/>
      <c r="H20" s="2"/>
      <c r="I20" s="4"/>
      <c r="J20" s="2"/>
    </row>
    <row r="21" spans="1:10">
      <c r="A21" s="4" t="s">
        <v>355</v>
      </c>
      <c r="B21" s="2" t="s">
        <v>150</v>
      </c>
      <c r="C21" s="2" t="s">
        <v>150</v>
      </c>
      <c r="D21" s="2" t="s">
        <v>150</v>
      </c>
      <c r="E21" s="2" t="s">
        <v>150</v>
      </c>
      <c r="F21" s="2">
        <v>22.5</v>
      </c>
      <c r="G21" s="2"/>
      <c r="H21" s="2" t="s">
        <v>150</v>
      </c>
      <c r="I21" s="4"/>
      <c r="J21" s="2"/>
    </row>
    <row r="22" spans="1:10">
      <c r="A22" s="4" t="s">
        <v>356</v>
      </c>
      <c r="B22" s="2" t="s">
        <v>150</v>
      </c>
      <c r="C22" s="2" t="s">
        <v>150</v>
      </c>
      <c r="D22" s="2" t="s">
        <v>150</v>
      </c>
      <c r="E22" s="2" t="s">
        <v>150</v>
      </c>
      <c r="F22" s="2">
        <v>45</v>
      </c>
      <c r="G22" s="2"/>
      <c r="H22" s="2" t="s">
        <v>150</v>
      </c>
      <c r="I22" s="2" t="s">
        <v>357</v>
      </c>
      <c r="J22" s="2"/>
    </row>
    <row r="23" spans="1:10">
      <c r="A23" s="4" t="s">
        <v>358</v>
      </c>
      <c r="B23" s="2" t="s">
        <v>150</v>
      </c>
      <c r="C23" s="2" t="s">
        <v>150</v>
      </c>
      <c r="D23" s="2" t="s">
        <v>150</v>
      </c>
      <c r="E23" s="2" t="s">
        <v>150</v>
      </c>
      <c r="F23" s="2">
        <v>30</v>
      </c>
      <c r="G23" s="2"/>
      <c r="H23" s="2" t="s">
        <v>150</v>
      </c>
      <c r="I23" s="2"/>
      <c r="J23" s="2"/>
    </row>
    <row r="24" spans="1:10">
      <c r="A24" s="4" t="s">
        <v>359</v>
      </c>
      <c r="B24" s="2" t="s">
        <v>150</v>
      </c>
      <c r="C24" s="2" t="s">
        <v>150</v>
      </c>
      <c r="D24" s="2" t="s">
        <v>150</v>
      </c>
      <c r="E24" s="2" t="s">
        <v>150</v>
      </c>
      <c r="F24" s="2">
        <v>75</v>
      </c>
      <c r="G24" s="2"/>
      <c r="H24" s="2" t="s">
        <v>150</v>
      </c>
      <c r="I24" s="2"/>
      <c r="J24" s="2"/>
    </row>
    <row r="25" spans="1:10">
      <c r="A25" s="4" t="s">
        <v>360</v>
      </c>
      <c r="B25" s="2" t="s">
        <v>150</v>
      </c>
      <c r="C25" s="2" t="s">
        <v>150</v>
      </c>
      <c r="D25" s="2" t="s">
        <v>150</v>
      </c>
      <c r="E25" s="2" t="s">
        <v>150</v>
      </c>
      <c r="F25" s="2">
        <v>15</v>
      </c>
      <c r="G25" s="2"/>
      <c r="H25" s="2" t="s">
        <v>150</v>
      </c>
      <c r="I25" s="2"/>
      <c r="J25" s="2"/>
    </row>
  </sheetData>
  <mergeCells count="14">
    <mergeCell ref="A1:J1"/>
    <mergeCell ref="F2:H2"/>
    <mergeCell ref="A2:A4"/>
    <mergeCell ref="B2:B4"/>
    <mergeCell ref="C2:C4"/>
    <mergeCell ref="D2:D4"/>
    <mergeCell ref="E2:E4"/>
    <mergeCell ref="F3:F4"/>
    <mergeCell ref="G3:G4"/>
    <mergeCell ref="H3:H4"/>
    <mergeCell ref="I2:I4"/>
    <mergeCell ref="I22:I25"/>
    <mergeCell ref="J2:J4"/>
    <mergeCell ref="J5:J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夏茂镇</vt:lpstr>
      <vt:lpstr>黄埠乡</vt:lpstr>
      <vt:lpstr>黄坊乡</vt:lpstr>
      <vt:lpstr>均口镇</vt:lpstr>
      <vt:lpstr>客坊乡</vt:lpstr>
      <vt:lpstr>溪口镇</vt:lpstr>
      <vt:lpstr>溪源乡</vt:lpstr>
      <vt:lpstr>里心镇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南</cp:lastModifiedBy>
  <dcterms:created xsi:type="dcterms:W3CDTF">2015-06-05T18:17:00Z</dcterms:created>
  <dcterms:modified xsi:type="dcterms:W3CDTF">2026-09-23T08:00:16Z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FD1EA1196F174DC2BFF8280EEAD8A924_12</vt:lpwstr>
  </property>
  <property fmtid="{D5CDD505-2E9C-101B-9397-08002B2CF9AE}" pid="3" name="KSOProductBuildVer">
    <vt:lpwstr>2052-12.1.0.24034</vt:lpwstr>
  </property>
  <property fmtid="{D5CDD505-2E9C-101B-9397-08002B2CF9AE}" pid="4" name="CalculationRule">
    <vt:i4>0</vt:i4>
  </property>
</Properties>
</file>